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Бюджетополучатели!$20:$21</definedName>
    <definedName name="_xlnm.Print_Titles" localSheetId="1">'Муниципальные районы'!$1:$4</definedName>
    <definedName name="_xlnm.Print_Area" localSheetId="0">Бюджетополучатели!$A$1:$D$67</definedName>
    <definedName name="_xlnm.Print_Area" localSheetId="1">'Муниципальные районы'!$A$1:$P$32</definedName>
  </definedNames>
  <calcPr calcId="162913"/>
</workbook>
</file>

<file path=xl/calcChain.xml><?xml version="1.0" encoding="utf-8"?>
<calcChain xmlns="http://schemas.openxmlformats.org/spreadsheetml/2006/main">
  <c r="C66" i="1" l="1"/>
  <c r="D66" i="1"/>
  <c r="B66" i="1"/>
  <c r="D10" i="1"/>
  <c r="D9" i="1" s="1"/>
  <c r="D6" i="1" s="1"/>
  <c r="D13" i="1"/>
  <c r="A5" i="1" l="1"/>
  <c r="H1" i="1" l="1"/>
  <c r="F1" i="1" l="1"/>
  <c r="E6" i="1" s="1"/>
  <c r="A2" i="1" s="1"/>
  <c r="E3" i="1" l="1"/>
  <c r="G3" i="1" s="1"/>
  <c r="A11" i="1" s="1"/>
  <c r="F3" i="1" l="1"/>
  <c r="A3" i="2"/>
  <c r="G1" i="1" l="1"/>
  <c r="G2" i="1"/>
  <c r="F2" i="1"/>
</calcChain>
</file>

<file path=xl/sharedStrings.xml><?xml version="1.0" encoding="utf-8"?>
<sst xmlns="http://schemas.openxmlformats.org/spreadsheetml/2006/main" count="112" uniqueCount="111">
  <si>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</si>
  <si>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</si>
  <si>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</si>
  <si>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</si>
  <si>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</si>
  <si>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</si>
  <si>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</si>
  <si>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</si>
  <si>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</si>
  <si>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</si>
  <si>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</si>
  <si>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</si>
  <si>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</si>
  <si>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</si>
  <si>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</si>
  <si>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</si>
  <si>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</si>
  <si>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</si>
  <si>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</si>
  <si>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</si>
  <si>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</si>
  <si>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</si>
  <si>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</si>
  <si>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</si>
  <si>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</si>
  <si>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</si>
  <si>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</si>
  <si>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</si>
  <si>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</si>
  <si>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</si>
  <si>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</si>
  <si>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</si>
  <si>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</si>
  <si>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</si>
  <si>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</si>
  <si>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</si>
  <si>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</si>
  <si>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</si>
  <si>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</si>
  <si>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</si>
  <si>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</si>
  <si>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</si>
  <si>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</si>
  <si>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</si>
  <si>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</si>
  <si>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</si>
  <si>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</si>
  <si>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</si>
  <si>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</si>
  <si>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</si>
  <si>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</si>
  <si>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</si>
  <si>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</si>
  <si>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</si>
  <si>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полномочий Камчатского края на государственную регистрацию актов гражданского состояния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</si>
  <si>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</si>
  <si>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</si>
  <si>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</si>
  <si>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</si>
  <si>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</si>
  <si>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</si>
  <si>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</si>
  <si>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</si>
  <si>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</si>
  <si>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</si>
  <si>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</si>
  <si>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</si>
  <si>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</si>
  <si>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</si>
  <si>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</si>
  <si>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</si>
  <si>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</si>
  <si>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</si>
  <si>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</si>
  <si>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</si>
  <si>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</si>
  <si>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</si>
  <si>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</si>
  <si>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</si>
  <si>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</si>
  <si>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</si>
  <si>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</si>
  <si>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</si>
  <si>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</si>
  <si>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</si>
  <si>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</si>
  <si>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</si>
  <si>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</si>
  <si>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</si>
  <si>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</si>
  <si>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</si>
  <si>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</si>
  <si>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</si>
  <si>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</si>
  <si>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</si>
  <si>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</si>
  <si>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</si>
  <si>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</si>
  <si>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</si>
  <si>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</si>
  <si>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</si>
  <si>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</si>
  <si>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</si>
  <si>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</si>
  <si>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31.01.2018</t>
  </si>
  <si>
    <t>01.01.2018</t>
  </si>
  <si>
    <t>Иные межбюджетные трансферты на обеспечение членов Совета Федерации и их помощников в субъектах Российской Федерации по членам Совета Федерации и их помощникам в рамках непрограммного направления деятельности "Совет Федерации Федерального Собрания Российской Федерации"</t>
  </si>
  <si>
    <t>Иные межбюджетные трансферты на обеспечение деятельности депутатов Государственной Думы и их помощников в избирательных округах по депутатам Государственной Думы и их помощникам в рамках непрограммного направления деятельности "Государственная Дума Федерального Собрания Российской Федерации"</t>
  </si>
  <si>
    <t>Иные межбюджетные трансферты на приобретение мобильного сценического комплекса за счет средств резервного фонда Президента Российской Федерации</t>
  </si>
  <si>
    <t>Иные межбюджетные трансферты на приобретение снегоуплотнительной машины за счет средств резервного фонда Президента Российской Федерации</t>
  </si>
  <si>
    <t>Погашение кредитов коммерческих банков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</si>
</sst>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view="pageBreakPreview" topLeftCell="A19" zoomScaleNormal="100" zoomScaleSheetLayoutView="100" workbookViewId="0">
      <selection activeCell="B66" sqref="B66"/>
    </sheetView>
  </sheetViews>
  <sheetFormatPr defaultRowHeight="14.4" x14ac:dyDescent="0.3"/>
  <cols>
    <col min="1" max="1" width="71.4414062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2" t="s">
        <v>9</v>
      </c>
      <c r="B1" s="42"/>
      <c r="C1" s="42"/>
      <c r="D1" s="42"/>
      <c r="E1" s="29" t="s">
        <v>105</v>
      </c>
      <c r="F1" s="30" t="str">
        <f>TEXT(E1,"[$-FC19]ММ")</f>
        <v>01</v>
      </c>
      <c r="G1" s="30" t="str">
        <f>TEXT(E1,"[$-FC19]ДД.ММ.ГГГ \г")</f>
        <v>01.01.2018 г</v>
      </c>
      <c r="H1" s="30" t="str">
        <f>TEXT(E1,"[$-FC19]ГГГГ")</f>
        <v>2018</v>
      </c>
    </row>
    <row r="2" spans="1:8" ht="15.6" x14ac:dyDescent="0.3">
      <c r="A2" s="42" t="str">
        <f>CONCATENATE("доходов и расходов краевого бюджета за ",period," ",H1," года")</f>
        <v>доходов и расходов краевого бюджета за январь 2018 года</v>
      </c>
      <c r="B2" s="42"/>
      <c r="C2" s="42"/>
      <c r="D2" s="42"/>
      <c r="E2" s="29" t="s">
        <v>104</v>
      </c>
      <c r="F2" s="30" t="str">
        <f>TEXT(E2,"[$-FC19]ДД ММММ ГГГ \г")</f>
        <v>31 января 2018 г</v>
      </c>
      <c r="G2" s="30" t="str">
        <f>TEXT(E2,"[$-FC19]ДД.ММ.ГГГ \г")</f>
        <v>31.01.2018 г</v>
      </c>
      <c r="H2" s="31"/>
    </row>
    <row r="3" spans="1:8" x14ac:dyDescent="0.3">
      <c r="A3" s="1"/>
      <c r="B3" s="2"/>
      <c r="C3" s="2"/>
      <c r="D3" s="3"/>
      <c r="E3" s="30">
        <f>EndData1+1</f>
        <v>43132</v>
      </c>
      <c r="F3" s="30" t="str">
        <f>TEXT(E3,"[$-FC19]ДД ММММ ГГГ \г")</f>
        <v>01 февраля 2018 г</v>
      </c>
      <c r="G3" s="30" t="str">
        <f>TEXT(E3,"[$-FC19]ДД.ММ.ГГГ \г")</f>
        <v>01.02.2018 г</v>
      </c>
      <c r="H3" s="30"/>
    </row>
    <row r="4" spans="1:8" x14ac:dyDescent="0.3">
      <c r="A4" s="4"/>
      <c r="B4" s="5"/>
      <c r="C4" s="5"/>
      <c r="D4" s="6" t="s">
        <v>0</v>
      </c>
      <c r="E4" s="30"/>
      <c r="F4" s="30"/>
      <c r="G4" s="30"/>
      <c r="H4" s="30"/>
    </row>
    <row r="5" spans="1:8" x14ac:dyDescent="0.3">
      <c r="A5" s="43" t="str">
        <f>CONCATENATE("Остатки средств на ",G1,"ода")</f>
        <v>Остатки средств на 01.01.2018 года</v>
      </c>
      <c r="B5" s="44"/>
      <c r="C5" s="44"/>
      <c r="D5" s="7">
        <v>2584008.7999999998</v>
      </c>
      <c r="E5" s="31"/>
      <c r="F5" s="30"/>
      <c r="G5" s="30"/>
      <c r="H5" s="30"/>
    </row>
    <row r="6" spans="1:8" x14ac:dyDescent="0.3">
      <c r="A6" s="46" t="s">
        <v>1</v>
      </c>
      <c r="B6" s="52"/>
      <c r="C6" s="52"/>
      <c r="D6" s="8">
        <f>D9-D7</f>
        <v>1434659.7383299991</v>
      </c>
      <c r="E6" s="30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январь</v>
      </c>
      <c r="F6" s="30"/>
      <c r="G6" s="30"/>
      <c r="H6" s="30"/>
    </row>
    <row r="7" spans="1:8" x14ac:dyDescent="0.3">
      <c r="A7" s="53" t="s">
        <v>10</v>
      </c>
      <c r="B7" s="52"/>
      <c r="C7" s="52"/>
      <c r="D7" s="10">
        <v>3431283</v>
      </c>
      <c r="E7" s="30"/>
      <c r="F7" s="30"/>
      <c r="G7" s="30"/>
      <c r="H7" s="30"/>
    </row>
    <row r="8" spans="1:8" x14ac:dyDescent="0.3">
      <c r="A8" s="53" t="s">
        <v>11</v>
      </c>
      <c r="B8" s="52"/>
      <c r="C8" s="52"/>
      <c r="D8" s="10">
        <v>118998.9</v>
      </c>
    </row>
    <row r="9" spans="1:8" x14ac:dyDescent="0.3">
      <c r="A9" s="54" t="s">
        <v>12</v>
      </c>
      <c r="B9" s="55"/>
      <c r="C9" s="55"/>
      <c r="D9" s="10">
        <f>D11-D5+D10</f>
        <v>4865942.7383299991</v>
      </c>
    </row>
    <row r="10" spans="1:8" x14ac:dyDescent="0.3">
      <c r="A10" s="54" t="s">
        <v>13</v>
      </c>
      <c r="B10" s="55"/>
      <c r="C10" s="55"/>
      <c r="D10" s="10">
        <f>B66+'Муниципальные районы'!P32</f>
        <v>5233117.2383299991</v>
      </c>
    </row>
    <row r="11" spans="1:8" x14ac:dyDescent="0.3">
      <c r="A11" s="45" t="str">
        <f>CONCATENATE("Остатки средств на ",G3,"ода")</f>
        <v>Остатки средств на 01.02.2018 года</v>
      </c>
      <c r="B11" s="46"/>
      <c r="C11" s="46"/>
      <c r="D11" s="9">
        <v>2216834.2999999998</v>
      </c>
    </row>
    <row r="12" spans="1:8" x14ac:dyDescent="0.3">
      <c r="A12" s="56" t="s">
        <v>14</v>
      </c>
      <c r="B12" s="57"/>
      <c r="C12" s="57"/>
      <c r="D12" s="9"/>
    </row>
    <row r="13" spans="1:8" x14ac:dyDescent="0.3">
      <c r="A13" s="56" t="s">
        <v>15</v>
      </c>
      <c r="B13" s="57"/>
      <c r="C13" s="57"/>
      <c r="D13" s="9">
        <f>SUM(D14:D17)</f>
        <v>58729.8</v>
      </c>
    </row>
    <row r="14" spans="1:8" ht="45.6" customHeight="1" x14ac:dyDescent="0.3">
      <c r="A14" s="58" t="s">
        <v>106</v>
      </c>
      <c r="B14" s="46"/>
      <c r="C14" s="46"/>
      <c r="D14" s="8">
        <v>133.9</v>
      </c>
    </row>
    <row r="15" spans="1:8" ht="43.8" customHeight="1" x14ac:dyDescent="0.3">
      <c r="A15" s="58" t="s">
        <v>107</v>
      </c>
      <c r="B15" s="46"/>
      <c r="C15" s="46"/>
      <c r="D15" s="8">
        <v>618.5</v>
      </c>
    </row>
    <row r="16" spans="1:8" ht="29.4" customHeight="1" x14ac:dyDescent="0.3">
      <c r="A16" s="58" t="s">
        <v>108</v>
      </c>
      <c r="B16" s="46"/>
      <c r="C16" s="46"/>
      <c r="D16" s="8">
        <v>29239.7</v>
      </c>
    </row>
    <row r="17" spans="1:4" ht="29.4" customHeight="1" x14ac:dyDescent="0.3">
      <c r="A17" s="58" t="s">
        <v>109</v>
      </c>
      <c r="B17" s="46"/>
      <c r="C17" s="46"/>
      <c r="D17" s="8">
        <v>28737.7</v>
      </c>
    </row>
    <row r="18" spans="1:4" x14ac:dyDescent="0.3">
      <c r="A18" s="24"/>
      <c r="B18" s="25"/>
      <c r="C18" s="25"/>
      <c r="D18" s="23"/>
    </row>
    <row r="19" spans="1:4" x14ac:dyDescent="0.3">
      <c r="A19" s="26" t="s">
        <v>16</v>
      </c>
      <c r="B19" s="11"/>
      <c r="C19" s="11"/>
      <c r="D19" s="12"/>
    </row>
    <row r="20" spans="1:4" x14ac:dyDescent="0.3">
      <c r="A20" s="47" t="s">
        <v>17</v>
      </c>
      <c r="B20" s="49" t="s">
        <v>2</v>
      </c>
      <c r="C20" s="50" t="s">
        <v>3</v>
      </c>
      <c r="D20" s="51"/>
    </row>
    <row r="21" spans="1:4" ht="57" customHeight="1" x14ac:dyDescent="0.3">
      <c r="A21" s="48"/>
      <c r="B21" s="49"/>
      <c r="C21" s="27" t="s">
        <v>4</v>
      </c>
      <c r="D21" s="27" t="s">
        <v>5</v>
      </c>
    </row>
    <row r="22" spans="1:4" x14ac:dyDescent="0.3">
      <c r="A22" s="13" t="s">
        <v>61</v>
      </c>
      <c r="B22" s="38">
        <v>16883.823380000002</v>
      </c>
      <c r="C22" s="38">
        <v>12271.941360000001</v>
      </c>
      <c r="D22" s="38">
        <v>3423.9986699999999</v>
      </c>
    </row>
    <row r="23" spans="1:4" x14ac:dyDescent="0.3">
      <c r="A23" s="13" t="s">
        <v>62</v>
      </c>
      <c r="B23" s="38">
        <v>1356.67055</v>
      </c>
      <c r="C23" s="38">
        <v>924.55182000000002</v>
      </c>
      <c r="D23" s="38"/>
    </row>
    <row r="24" spans="1:4" x14ac:dyDescent="0.3">
      <c r="A24" s="13" t="s">
        <v>63</v>
      </c>
      <c r="B24" s="38">
        <v>3564.0016799999999</v>
      </c>
      <c r="C24" s="38">
        <v>3564.0016799999999</v>
      </c>
      <c r="D24" s="38"/>
    </row>
    <row r="25" spans="1:4" x14ac:dyDescent="0.3">
      <c r="A25" s="13" t="s">
        <v>64</v>
      </c>
      <c r="B25" s="38">
        <v>99652.13983</v>
      </c>
      <c r="C25" s="38">
        <v>7538.7914700000001</v>
      </c>
      <c r="D25" s="38">
        <v>621.07308999999998</v>
      </c>
    </row>
    <row r="26" spans="1:4" ht="27.6" x14ac:dyDescent="0.3">
      <c r="A26" s="13" t="s">
        <v>65</v>
      </c>
      <c r="B26" s="38">
        <v>147511.23037</v>
      </c>
      <c r="C26" s="38">
        <v>1310.7495200000001</v>
      </c>
      <c r="D26" s="38">
        <v>441.71969999999999</v>
      </c>
    </row>
    <row r="27" spans="1:4" x14ac:dyDescent="0.3">
      <c r="A27" s="13" t="s">
        <v>66</v>
      </c>
      <c r="B27" s="38">
        <v>4705.1224000000002</v>
      </c>
      <c r="C27" s="38">
        <v>637.90746999999999</v>
      </c>
      <c r="D27" s="38"/>
    </row>
    <row r="28" spans="1:4" x14ac:dyDescent="0.3">
      <c r="A28" s="13" t="s">
        <v>67</v>
      </c>
      <c r="B28" s="38">
        <v>1289.1061999999999</v>
      </c>
      <c r="C28" s="38">
        <v>681.65679</v>
      </c>
      <c r="D28" s="38">
        <v>18.8658</v>
      </c>
    </row>
    <row r="29" spans="1:4" ht="27.6" x14ac:dyDescent="0.3">
      <c r="A29" s="13" t="s">
        <v>68</v>
      </c>
      <c r="B29" s="38">
        <v>836701.77871999994</v>
      </c>
      <c r="C29" s="38">
        <v>819.91351999999995</v>
      </c>
      <c r="D29" s="38">
        <v>8.4903300000000002</v>
      </c>
    </row>
    <row r="30" spans="1:4" x14ac:dyDescent="0.3">
      <c r="A30" s="13" t="s">
        <v>69</v>
      </c>
      <c r="B30" s="38">
        <v>14440.711450000001</v>
      </c>
      <c r="C30" s="38">
        <v>4749.60196</v>
      </c>
      <c r="D30" s="38">
        <v>1671.3317099999999</v>
      </c>
    </row>
    <row r="31" spans="1:4" x14ac:dyDescent="0.3">
      <c r="A31" s="13" t="s">
        <v>70</v>
      </c>
      <c r="B31" s="38">
        <v>54433.141089999997</v>
      </c>
      <c r="C31" s="38">
        <v>4693.36427</v>
      </c>
      <c r="D31" s="38">
        <v>1016.45892</v>
      </c>
    </row>
    <row r="32" spans="1:4" x14ac:dyDescent="0.3">
      <c r="A32" s="13" t="s">
        <v>71</v>
      </c>
      <c r="B32" s="38">
        <v>204934.89632999999</v>
      </c>
      <c r="C32" s="38">
        <v>6307.40733</v>
      </c>
      <c r="D32" s="38">
        <v>1758.9195099999999</v>
      </c>
    </row>
    <row r="33" spans="1:4" x14ac:dyDescent="0.3">
      <c r="A33" s="13" t="s">
        <v>72</v>
      </c>
      <c r="B33" s="38">
        <v>527952.33007000003</v>
      </c>
      <c r="C33" s="38">
        <v>5664.8291099999997</v>
      </c>
      <c r="D33" s="38">
        <v>359.40917999999999</v>
      </c>
    </row>
    <row r="34" spans="1:4" x14ac:dyDescent="0.3">
      <c r="A34" s="13" t="s">
        <v>73</v>
      </c>
      <c r="B34" s="38">
        <v>411753.21891</v>
      </c>
      <c r="C34" s="38">
        <v>8196.8124800000005</v>
      </c>
      <c r="D34" s="38">
        <v>5462.0106900000001</v>
      </c>
    </row>
    <row r="35" spans="1:4" x14ac:dyDescent="0.3">
      <c r="A35" s="13" t="s">
        <v>74</v>
      </c>
      <c r="B35" s="38">
        <v>59141.33008</v>
      </c>
      <c r="C35" s="38">
        <v>901.63442999999995</v>
      </c>
      <c r="D35" s="38">
        <v>21.554819999999999</v>
      </c>
    </row>
    <row r="36" spans="1:4" x14ac:dyDescent="0.3">
      <c r="A36" s="13" t="s">
        <v>75</v>
      </c>
      <c r="B36" s="38">
        <v>67437.841889999996</v>
      </c>
      <c r="C36" s="38">
        <v>60690.603819999997</v>
      </c>
      <c r="D36" s="38">
        <v>761.40822000000003</v>
      </c>
    </row>
    <row r="37" spans="1:4" x14ac:dyDescent="0.3">
      <c r="A37" s="13" t="s">
        <v>76</v>
      </c>
      <c r="B37" s="38">
        <v>5785.9165400000002</v>
      </c>
      <c r="C37" s="38">
        <v>357.27480000000003</v>
      </c>
      <c r="D37" s="38">
        <v>3.80274</v>
      </c>
    </row>
    <row r="38" spans="1:4" x14ac:dyDescent="0.3">
      <c r="A38" s="13" t="s">
        <v>77</v>
      </c>
      <c r="B38" s="38">
        <v>10080.807210000001</v>
      </c>
      <c r="C38" s="38">
        <v>4400.8848900000003</v>
      </c>
      <c r="D38" s="38">
        <v>1524.6638</v>
      </c>
    </row>
    <row r="39" spans="1:4" x14ac:dyDescent="0.3">
      <c r="A39" s="13" t="s">
        <v>78</v>
      </c>
      <c r="B39" s="38">
        <v>3547.10916</v>
      </c>
      <c r="C39" s="38">
        <v>2508.5382199999999</v>
      </c>
      <c r="D39" s="38">
        <v>667.21595000000002</v>
      </c>
    </row>
    <row r="40" spans="1:4" x14ac:dyDescent="0.3">
      <c r="A40" s="13" t="s">
        <v>79</v>
      </c>
      <c r="B40" s="38">
        <v>3441.5476800000001</v>
      </c>
      <c r="C40" s="38">
        <v>1971.2129500000001</v>
      </c>
      <c r="D40" s="38">
        <v>622.21739000000002</v>
      </c>
    </row>
    <row r="41" spans="1:4" ht="17.399999999999999" customHeight="1" x14ac:dyDescent="0.3">
      <c r="A41" s="13" t="s">
        <v>80</v>
      </c>
      <c r="B41" s="38">
        <v>20304.106110000001</v>
      </c>
      <c r="C41" s="38">
        <v>7530.0777099999996</v>
      </c>
      <c r="D41" s="38">
        <v>922.19475</v>
      </c>
    </row>
    <row r="42" spans="1:4" x14ac:dyDescent="0.3">
      <c r="A42" s="13" t="s">
        <v>81</v>
      </c>
      <c r="B42" s="38">
        <v>14750.29578</v>
      </c>
      <c r="C42" s="38">
        <v>948.60648000000003</v>
      </c>
      <c r="D42" s="38">
        <v>324.16421000000003</v>
      </c>
    </row>
    <row r="43" spans="1:4" x14ac:dyDescent="0.3">
      <c r="A43" s="13" t="s">
        <v>82</v>
      </c>
      <c r="B43" s="38">
        <v>97012.53327</v>
      </c>
      <c r="C43" s="38">
        <v>3465.16122</v>
      </c>
      <c r="D43" s="38">
        <v>98.250709999999998</v>
      </c>
    </row>
    <row r="44" spans="1:4" x14ac:dyDescent="0.3">
      <c r="A44" s="13" t="s">
        <v>83</v>
      </c>
      <c r="B44" s="38">
        <v>16344.863139999999</v>
      </c>
      <c r="C44" s="38">
        <v>11147.893260000001</v>
      </c>
      <c r="D44" s="38">
        <v>3467.8164099999999</v>
      </c>
    </row>
    <row r="45" spans="1:4" x14ac:dyDescent="0.3">
      <c r="A45" s="13" t="s">
        <v>84</v>
      </c>
      <c r="B45" s="38">
        <v>4788.0781299999999</v>
      </c>
      <c r="C45" s="38">
        <v>3297.8011299999998</v>
      </c>
      <c r="D45" s="38">
        <v>1000</v>
      </c>
    </row>
    <row r="46" spans="1:4" x14ac:dyDescent="0.3">
      <c r="A46" s="13" t="s">
        <v>85</v>
      </c>
      <c r="B46" s="38">
        <v>1075.4262200000001</v>
      </c>
      <c r="C46" s="38">
        <v>1073.336</v>
      </c>
      <c r="D46" s="38">
        <v>2</v>
      </c>
    </row>
    <row r="47" spans="1:4" x14ac:dyDescent="0.3">
      <c r="A47" s="13" t="s">
        <v>86</v>
      </c>
      <c r="B47" s="38">
        <v>3116.0736200000001</v>
      </c>
      <c r="C47" s="38">
        <v>2018.5461700000001</v>
      </c>
      <c r="D47" s="38">
        <v>591.32327999999995</v>
      </c>
    </row>
    <row r="48" spans="1:4" x14ac:dyDescent="0.3">
      <c r="A48" s="13" t="s">
        <v>87</v>
      </c>
      <c r="B48" s="38">
        <v>733.26964999999996</v>
      </c>
      <c r="C48" s="38">
        <v>594.12171000000001</v>
      </c>
      <c r="D48" s="38">
        <v>45.047939999999997</v>
      </c>
    </row>
    <row r="49" spans="1:4" x14ac:dyDescent="0.3">
      <c r="A49" s="13" t="s">
        <v>88</v>
      </c>
      <c r="B49" s="38">
        <v>1767.90391</v>
      </c>
      <c r="C49" s="38">
        <v>1298.5987600000001</v>
      </c>
      <c r="D49" s="38">
        <v>380.48791</v>
      </c>
    </row>
    <row r="50" spans="1:4" x14ac:dyDescent="0.3">
      <c r="A50" s="13" t="s">
        <v>89</v>
      </c>
      <c r="B50" s="38">
        <v>1185.63562</v>
      </c>
      <c r="C50" s="38">
        <v>869.09189000000003</v>
      </c>
      <c r="D50" s="38">
        <v>258.07832999999999</v>
      </c>
    </row>
    <row r="51" spans="1:4" x14ac:dyDescent="0.3">
      <c r="A51" s="13" t="s">
        <v>90</v>
      </c>
      <c r="B51" s="38">
        <v>71.473280000000003</v>
      </c>
      <c r="C51" s="38">
        <v>10.24919</v>
      </c>
      <c r="D51" s="38"/>
    </row>
    <row r="52" spans="1:4" x14ac:dyDescent="0.3">
      <c r="A52" s="13" t="s">
        <v>91</v>
      </c>
      <c r="B52" s="38">
        <v>788200.91859999998</v>
      </c>
      <c r="C52" s="38">
        <v>4375.3076899999996</v>
      </c>
      <c r="D52" s="38">
        <v>436.63742999999999</v>
      </c>
    </row>
    <row r="53" spans="1:4" ht="20.399999999999999" customHeight="1" x14ac:dyDescent="0.3">
      <c r="A53" s="13" t="s">
        <v>92</v>
      </c>
      <c r="B53" s="38">
        <v>42</v>
      </c>
      <c r="C53" s="38">
        <v>42</v>
      </c>
      <c r="D53" s="38"/>
    </row>
    <row r="54" spans="1:4" x14ac:dyDescent="0.3">
      <c r="A54" s="13" t="s">
        <v>93</v>
      </c>
      <c r="B54" s="38">
        <v>2472.7755900000002</v>
      </c>
      <c r="C54" s="38">
        <v>1772.27018</v>
      </c>
      <c r="D54" s="38">
        <v>523.73346000000004</v>
      </c>
    </row>
    <row r="55" spans="1:4" x14ac:dyDescent="0.3">
      <c r="A55" s="13" t="s">
        <v>94</v>
      </c>
      <c r="B55" s="38">
        <v>2416.1181000000001</v>
      </c>
      <c r="C55" s="38">
        <v>497.32163000000003</v>
      </c>
      <c r="D55" s="38">
        <v>20.436299999999999</v>
      </c>
    </row>
    <row r="56" spans="1:4" x14ac:dyDescent="0.3">
      <c r="A56" s="13" t="s">
        <v>95</v>
      </c>
      <c r="B56" s="38">
        <v>72739.689490000004</v>
      </c>
      <c r="C56" s="38">
        <v>648.64679999999998</v>
      </c>
      <c r="D56" s="38"/>
    </row>
    <row r="57" spans="1:4" x14ac:dyDescent="0.3">
      <c r="A57" s="13" t="s">
        <v>96</v>
      </c>
      <c r="B57" s="38">
        <v>37690.581449999998</v>
      </c>
      <c r="C57" s="38">
        <v>9247.8218799999995</v>
      </c>
      <c r="D57" s="38">
        <v>2415.4271899999999</v>
      </c>
    </row>
    <row r="58" spans="1:4" x14ac:dyDescent="0.3">
      <c r="A58" s="13" t="s">
        <v>97</v>
      </c>
      <c r="B58" s="38">
        <v>1563.27955</v>
      </c>
      <c r="C58" s="38">
        <v>230</v>
      </c>
      <c r="D58" s="38"/>
    </row>
    <row r="59" spans="1:4" x14ac:dyDescent="0.3">
      <c r="A59" s="13" t="s">
        <v>98</v>
      </c>
      <c r="B59" s="38">
        <v>3108.5675900000001</v>
      </c>
      <c r="C59" s="38">
        <v>1103.7658799999999</v>
      </c>
      <c r="D59" s="38">
        <v>379.09005000000002</v>
      </c>
    </row>
    <row r="60" spans="1:4" x14ac:dyDescent="0.3">
      <c r="A60" s="13" t="s">
        <v>99</v>
      </c>
      <c r="B60" s="38">
        <v>609.49955</v>
      </c>
      <c r="C60" s="38">
        <v>466.46951000000001</v>
      </c>
      <c r="D60" s="38">
        <v>26.580380000000002</v>
      </c>
    </row>
    <row r="61" spans="1:4" x14ac:dyDescent="0.3">
      <c r="A61" s="13" t="s">
        <v>100</v>
      </c>
      <c r="B61" s="38">
        <v>9625.7136599999994</v>
      </c>
      <c r="C61" s="38">
        <v>1154.43166</v>
      </c>
      <c r="D61" s="38"/>
    </row>
    <row r="62" spans="1:4" x14ac:dyDescent="0.3">
      <c r="A62" s="13" t="s">
        <v>101</v>
      </c>
      <c r="B62" s="38">
        <v>208.51025999999999</v>
      </c>
      <c r="C62" s="38">
        <v>101.51321</v>
      </c>
      <c r="D62" s="38"/>
    </row>
    <row r="63" spans="1:4" x14ac:dyDescent="0.3">
      <c r="A63" s="13" t="s">
        <v>102</v>
      </c>
      <c r="B63" s="38">
        <v>461.25171999999998</v>
      </c>
      <c r="C63" s="38">
        <v>371.0428</v>
      </c>
      <c r="D63" s="38"/>
    </row>
    <row r="64" spans="1:4" x14ac:dyDescent="0.3">
      <c r="A64" s="13" t="s">
        <v>103</v>
      </c>
      <c r="B64" s="38">
        <v>1025.5400099999999</v>
      </c>
      <c r="C64" s="38">
        <v>715.37822000000006</v>
      </c>
      <c r="D64" s="38">
        <v>212.48981000000001</v>
      </c>
    </row>
    <row r="65" spans="1:4" x14ac:dyDescent="0.3">
      <c r="A65" s="13" t="s">
        <v>110</v>
      </c>
      <c r="B65" s="38">
        <v>390000</v>
      </c>
      <c r="C65" s="38"/>
      <c r="D65" s="38"/>
    </row>
    <row r="66" spans="1:4" x14ac:dyDescent="0.3">
      <c r="A66" s="28" t="s">
        <v>2</v>
      </c>
      <c r="B66" s="39">
        <f>SUM(B22:B65)</f>
        <v>3945926.8278399995</v>
      </c>
      <c r="C66" s="39">
        <f t="shared" ref="C66:D66" si="0">SUM(C22:C65)</f>
        <v>181171.13086999999</v>
      </c>
      <c r="D66" s="39">
        <f t="shared" si="0"/>
        <v>29486.898679999995</v>
      </c>
    </row>
  </sheetData>
  <mergeCells count="18">
    <mergeCell ref="A16:C16"/>
    <mergeCell ref="A17:C17"/>
    <mergeCell ref="A1:D1"/>
    <mergeCell ref="A2:D2"/>
    <mergeCell ref="A5:C5"/>
    <mergeCell ref="A11:C11"/>
    <mergeCell ref="A20:A21"/>
    <mergeCell ref="B20:B21"/>
    <mergeCell ref="C20:D20"/>
    <mergeCell ref="A6:C6"/>
    <mergeCell ref="A7:C7"/>
    <mergeCell ref="A8:C8"/>
    <mergeCell ref="A9:C9"/>
    <mergeCell ref="A10:C10"/>
    <mergeCell ref="A12:C12"/>
    <mergeCell ref="A13:C13"/>
    <mergeCell ref="A14:C14"/>
    <mergeCell ref="A15:C15"/>
  </mergeCells>
  <pageMargins left="0.70866141732283472" right="0.19685039370078741" top="0.23622047244094491" bottom="0.31496062992125984" header="0.19685039370078741" footer="0.19685039370078741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view="pageBreakPreview" zoomScaleNormal="100" zoomScaleSheetLayoutView="100" workbookViewId="0">
      <selection activeCell="B5" sqref="B5"/>
    </sheetView>
  </sheetViews>
  <sheetFormatPr defaultRowHeight="14.4" x14ac:dyDescent="0.3"/>
  <cols>
    <col min="1" max="1" width="39.8867187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3.44140625" customWidth="1"/>
    <col min="7" max="7" width="13.33203125" customWidth="1"/>
    <col min="8" max="8" width="13.2187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  <col min="16" max="16" width="11.33203125" customWidth="1"/>
  </cols>
  <sheetData>
    <row r="1" spans="1:20" s="18" customFormat="1" ht="15.6" x14ac:dyDescent="0.3">
      <c r="A1" s="21"/>
      <c r="C1" s="19" t="s">
        <v>8</v>
      </c>
    </row>
    <row r="2" spans="1:20" s="18" customFormat="1" ht="15.6" x14ac:dyDescent="0.3">
      <c r="A2" s="21"/>
      <c r="C2" s="19"/>
    </row>
    <row r="3" spans="1:20" x14ac:dyDescent="0.3">
      <c r="A3" s="22" t="str">
        <f>TEXT(EndData2,"[$-FC19]ДД.ММ.ГГГ")</f>
        <v>00.01.1900</v>
      </c>
      <c r="C3" s="14"/>
      <c r="P3" s="16" t="s">
        <v>7</v>
      </c>
    </row>
    <row r="4" spans="1:20" s="17" customFormat="1" ht="52.8" x14ac:dyDescent="0.25">
      <c r="A4" s="20" t="s">
        <v>18</v>
      </c>
      <c r="B4" s="36" t="s">
        <v>19</v>
      </c>
      <c r="C4" s="37" t="s">
        <v>20</v>
      </c>
      <c r="D4" s="37" t="s">
        <v>21</v>
      </c>
      <c r="E4" s="37" t="s">
        <v>22</v>
      </c>
      <c r="F4" s="37" t="s">
        <v>23</v>
      </c>
      <c r="G4" s="37" t="s">
        <v>24</v>
      </c>
      <c r="H4" s="37" t="s">
        <v>25</v>
      </c>
      <c r="I4" s="37" t="s">
        <v>26</v>
      </c>
      <c r="J4" s="37" t="s">
        <v>27</v>
      </c>
      <c r="K4" s="37" t="s">
        <v>28</v>
      </c>
      <c r="L4" s="37" t="s">
        <v>29</v>
      </c>
      <c r="M4" s="37" t="s">
        <v>30</v>
      </c>
      <c r="N4" s="37" t="s">
        <v>31</v>
      </c>
      <c r="O4" s="37" t="s">
        <v>32</v>
      </c>
      <c r="P4" s="15" t="s">
        <v>6</v>
      </c>
    </row>
    <row r="5" spans="1:20" ht="27.6" x14ac:dyDescent="0.3">
      <c r="A5" s="35" t="s">
        <v>33</v>
      </c>
      <c r="B5" s="40"/>
      <c r="C5" s="40"/>
      <c r="D5" s="40"/>
      <c r="E5" s="40"/>
      <c r="F5" s="40"/>
      <c r="G5" s="40"/>
      <c r="H5" s="40"/>
      <c r="I5" s="40"/>
      <c r="J5" s="40">
        <v>1445.1666700000001</v>
      </c>
      <c r="K5" s="40">
        <v>192.416</v>
      </c>
      <c r="L5" s="40"/>
      <c r="M5" s="40"/>
      <c r="N5" s="40"/>
      <c r="O5" s="40"/>
      <c r="P5" s="41">
        <v>1637.58267</v>
      </c>
      <c r="Q5" s="34"/>
      <c r="R5" s="34"/>
      <c r="S5" s="34"/>
      <c r="T5" s="34"/>
    </row>
    <row r="6" spans="1:20" ht="41.4" x14ac:dyDescent="0.3">
      <c r="A6" s="35" t="s">
        <v>34</v>
      </c>
      <c r="B6" s="40"/>
      <c r="C6" s="40">
        <v>22288.2</v>
      </c>
      <c r="D6" s="40">
        <v>19116.167000000001</v>
      </c>
      <c r="E6" s="40">
        <v>8462</v>
      </c>
      <c r="F6" s="40"/>
      <c r="G6" s="40">
        <v>22844.833340000001</v>
      </c>
      <c r="H6" s="40">
        <v>6102.3339999999998</v>
      </c>
      <c r="I6" s="40">
        <v>5839</v>
      </c>
      <c r="J6" s="40">
        <v>486.66667000000001</v>
      </c>
      <c r="K6" s="40">
        <v>4661.6660000000002</v>
      </c>
      <c r="L6" s="40"/>
      <c r="M6" s="40">
        <v>9003</v>
      </c>
      <c r="N6" s="40">
        <v>13368</v>
      </c>
      <c r="O6" s="40">
        <v>18921.603999999999</v>
      </c>
      <c r="P6" s="41">
        <v>131093.47101000001</v>
      </c>
      <c r="Q6" s="34"/>
      <c r="R6" s="34"/>
      <c r="S6" s="34"/>
      <c r="T6" s="34"/>
    </row>
    <row r="7" spans="1:20" ht="27.6" x14ac:dyDescent="0.3">
      <c r="A7" s="35" t="s">
        <v>35</v>
      </c>
      <c r="B7" s="40">
        <v>350</v>
      </c>
      <c r="C7" s="40">
        <v>444.16699999999997</v>
      </c>
      <c r="D7" s="40">
        <v>75</v>
      </c>
      <c r="E7" s="40"/>
      <c r="F7" s="40"/>
      <c r="G7" s="40">
        <v>75</v>
      </c>
      <c r="H7" s="40"/>
      <c r="I7" s="40"/>
      <c r="J7" s="40">
        <v>197.53333000000001</v>
      </c>
      <c r="K7" s="40"/>
      <c r="L7" s="40"/>
      <c r="M7" s="40"/>
      <c r="N7" s="40"/>
      <c r="O7" s="40"/>
      <c r="P7" s="41">
        <v>1141.7003299999999</v>
      </c>
      <c r="Q7" s="34"/>
      <c r="R7" s="34"/>
      <c r="S7" s="34"/>
      <c r="T7" s="34"/>
    </row>
    <row r="8" spans="1:20" ht="69" x14ac:dyDescent="0.3">
      <c r="A8" s="35" t="s">
        <v>36</v>
      </c>
      <c r="B8" s="40">
        <v>49614.897380000002</v>
      </c>
      <c r="C8" s="40">
        <v>105661.43103000001</v>
      </c>
      <c r="D8" s="40">
        <v>22947.207999999999</v>
      </c>
      <c r="E8" s="40">
        <v>14400</v>
      </c>
      <c r="F8" s="40">
        <v>5529.3</v>
      </c>
      <c r="G8" s="40">
        <v>28891.88334</v>
      </c>
      <c r="H8" s="40">
        <v>14502.05</v>
      </c>
      <c r="I8" s="40">
        <v>1500</v>
      </c>
      <c r="J8" s="40">
        <v>13851.6428</v>
      </c>
      <c r="K8" s="40">
        <v>5899.3</v>
      </c>
      <c r="L8" s="40">
        <v>16222.8</v>
      </c>
      <c r="M8" s="40">
        <v>15525.7</v>
      </c>
      <c r="N8" s="40">
        <v>12248.566000000001</v>
      </c>
      <c r="O8" s="40">
        <v>20924.99438</v>
      </c>
      <c r="P8" s="41">
        <v>327719.77292999998</v>
      </c>
      <c r="Q8" s="34"/>
      <c r="R8" s="34"/>
      <c r="S8" s="34"/>
      <c r="T8" s="34"/>
    </row>
    <row r="9" spans="1:20" ht="41.4" x14ac:dyDescent="0.3">
      <c r="A9" s="35" t="s">
        <v>37</v>
      </c>
      <c r="B9" s="40"/>
      <c r="C9" s="40">
        <v>37.3125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>
        <v>37.3125</v>
      </c>
      <c r="Q9" s="34"/>
      <c r="R9" s="34"/>
      <c r="S9" s="34"/>
      <c r="T9" s="34"/>
    </row>
    <row r="10" spans="1:20" ht="96.6" x14ac:dyDescent="0.3">
      <c r="A10" s="35" t="s">
        <v>38</v>
      </c>
      <c r="B10" s="40">
        <v>111.5</v>
      </c>
      <c r="C10" s="40"/>
      <c r="D10" s="40">
        <v>65.599999999999994</v>
      </c>
      <c r="E10" s="40">
        <v>127.1</v>
      </c>
      <c r="F10" s="40"/>
      <c r="G10" s="40">
        <v>45.1</v>
      </c>
      <c r="H10" s="40"/>
      <c r="I10" s="40"/>
      <c r="J10" s="40">
        <v>27.731999999999999</v>
      </c>
      <c r="K10" s="40">
        <v>3.1080000000000001</v>
      </c>
      <c r="L10" s="40"/>
      <c r="M10" s="40"/>
      <c r="N10" s="40">
        <v>12.3</v>
      </c>
      <c r="O10" s="40"/>
      <c r="P10" s="41">
        <v>392.44</v>
      </c>
      <c r="Q10" s="34"/>
      <c r="R10" s="34"/>
      <c r="S10" s="34"/>
      <c r="T10" s="34"/>
    </row>
    <row r="11" spans="1:20" ht="82.8" x14ac:dyDescent="0.3">
      <c r="A11" s="35" t="s">
        <v>39</v>
      </c>
      <c r="B11" s="40"/>
      <c r="C11" s="40">
        <v>4189.75</v>
      </c>
      <c r="D11" s="40">
        <v>643.41700000000003</v>
      </c>
      <c r="E11" s="40">
        <v>561</v>
      </c>
      <c r="F11" s="40">
        <v>162</v>
      </c>
      <c r="G11" s="40">
        <v>633.33334000000002</v>
      </c>
      <c r="H11" s="40">
        <v>160.673</v>
      </c>
      <c r="I11" s="40">
        <v>48</v>
      </c>
      <c r="J11" s="40"/>
      <c r="K11" s="40"/>
      <c r="L11" s="40">
        <v>260.83300000000003</v>
      </c>
      <c r="M11" s="40">
        <v>236.816</v>
      </c>
      <c r="N11" s="40">
        <v>243.666</v>
      </c>
      <c r="O11" s="40">
        <v>133.5</v>
      </c>
      <c r="P11" s="41">
        <v>7272.9883399999999</v>
      </c>
      <c r="Q11" s="34"/>
      <c r="R11" s="34"/>
      <c r="S11" s="34"/>
      <c r="T11" s="34"/>
    </row>
    <row r="12" spans="1:20" ht="96.6" x14ac:dyDescent="0.3">
      <c r="A12" s="35" t="s">
        <v>40</v>
      </c>
      <c r="B12" s="40">
        <v>465.3</v>
      </c>
      <c r="C12" s="40">
        <v>258.334</v>
      </c>
      <c r="D12" s="40">
        <v>172.25</v>
      </c>
      <c r="E12" s="40">
        <v>79.540000000000006</v>
      </c>
      <c r="F12" s="40">
        <v>71</v>
      </c>
      <c r="G12" s="40">
        <v>86.083340000000007</v>
      </c>
      <c r="H12" s="40">
        <v>23.620709999999999</v>
      </c>
      <c r="I12" s="40">
        <v>60</v>
      </c>
      <c r="J12" s="40">
        <v>76.843999999999994</v>
      </c>
      <c r="K12" s="40">
        <v>66.677000000000007</v>
      </c>
      <c r="L12" s="40">
        <v>92.832999999999998</v>
      </c>
      <c r="M12" s="40">
        <v>108.068</v>
      </c>
      <c r="N12" s="40">
        <v>94</v>
      </c>
      <c r="O12" s="40">
        <v>77.376999999999995</v>
      </c>
      <c r="P12" s="41">
        <v>1731.92705</v>
      </c>
      <c r="Q12" s="34"/>
      <c r="R12" s="34"/>
      <c r="S12" s="34"/>
      <c r="T12" s="34"/>
    </row>
    <row r="13" spans="1:20" ht="55.2" x14ac:dyDescent="0.3">
      <c r="A13" s="35" t="s">
        <v>41</v>
      </c>
      <c r="B13" s="40">
        <v>490.42200000000003</v>
      </c>
      <c r="C13" s="40">
        <v>300.5</v>
      </c>
      <c r="D13" s="40">
        <v>450</v>
      </c>
      <c r="E13" s="40">
        <v>189.99</v>
      </c>
      <c r="F13" s="40">
        <v>68</v>
      </c>
      <c r="G13" s="40">
        <v>340</v>
      </c>
      <c r="H13" s="40">
        <v>24.388670000000001</v>
      </c>
      <c r="I13" s="40">
        <v>29</v>
      </c>
      <c r="J13" s="40">
        <v>270.084</v>
      </c>
      <c r="K13" s="40">
        <v>72.521000000000001</v>
      </c>
      <c r="L13" s="40">
        <v>66.798000000000002</v>
      </c>
      <c r="M13" s="40">
        <v>40</v>
      </c>
      <c r="N13" s="40">
        <v>73.507000000000005</v>
      </c>
      <c r="O13" s="40">
        <v>69.777000000000001</v>
      </c>
      <c r="P13" s="41">
        <v>2484.98767</v>
      </c>
      <c r="Q13" s="34"/>
      <c r="R13" s="34"/>
      <c r="S13" s="34"/>
      <c r="T13" s="34"/>
    </row>
    <row r="14" spans="1:20" ht="82.8" x14ac:dyDescent="0.3">
      <c r="A14" s="35" t="s">
        <v>42</v>
      </c>
      <c r="B14" s="40">
        <v>1352.02</v>
      </c>
      <c r="C14" s="40">
        <v>1310.117</v>
      </c>
      <c r="D14" s="40">
        <v>264</v>
      </c>
      <c r="E14" s="40">
        <v>188.68</v>
      </c>
      <c r="F14" s="40">
        <v>112</v>
      </c>
      <c r="G14" s="40">
        <v>232.5</v>
      </c>
      <c r="H14" s="40">
        <v>263.40899999999999</v>
      </c>
      <c r="I14" s="40">
        <v>90</v>
      </c>
      <c r="J14" s="40">
        <v>297.06900000000002</v>
      </c>
      <c r="K14" s="40">
        <v>109.623</v>
      </c>
      <c r="L14" s="40">
        <v>222.58600000000001</v>
      </c>
      <c r="M14" s="40">
        <v>175.02</v>
      </c>
      <c r="N14" s="40">
        <v>219.8</v>
      </c>
      <c r="O14" s="40">
        <v>139.22132999999999</v>
      </c>
      <c r="P14" s="41">
        <v>4976.0453299999999</v>
      </c>
      <c r="Q14" s="34"/>
      <c r="R14" s="34"/>
      <c r="S14" s="34"/>
      <c r="T14" s="34"/>
    </row>
    <row r="15" spans="1:20" ht="110.4" x14ac:dyDescent="0.3">
      <c r="A15" s="35" t="s">
        <v>43</v>
      </c>
      <c r="B15" s="40">
        <v>23974.807499999999</v>
      </c>
      <c r="C15" s="40">
        <v>2093.9472000000001</v>
      </c>
      <c r="D15" s="40">
        <v>184.583</v>
      </c>
      <c r="E15" s="40"/>
      <c r="F15" s="40"/>
      <c r="G15" s="40"/>
      <c r="H15" s="40"/>
      <c r="I15" s="40"/>
      <c r="J15" s="40">
        <v>270</v>
      </c>
      <c r="K15" s="40"/>
      <c r="L15" s="40"/>
      <c r="M15" s="40"/>
      <c r="N15" s="40"/>
      <c r="O15" s="40"/>
      <c r="P15" s="41">
        <v>26523.3377</v>
      </c>
      <c r="Q15" s="34"/>
      <c r="R15" s="34"/>
      <c r="S15" s="34"/>
      <c r="T15" s="34"/>
    </row>
    <row r="16" spans="1:20" ht="110.4" x14ac:dyDescent="0.3">
      <c r="A16" s="35" t="s">
        <v>44</v>
      </c>
      <c r="B16" s="40"/>
      <c r="C16" s="40">
        <v>3925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>
        <v>3925</v>
      </c>
      <c r="Q16" s="34"/>
      <c r="R16" s="34"/>
      <c r="S16" s="34"/>
      <c r="T16" s="34"/>
    </row>
    <row r="17" spans="1:20" ht="96.6" x14ac:dyDescent="0.3">
      <c r="A17" s="35" t="s">
        <v>45</v>
      </c>
      <c r="B17" s="40">
        <v>174.64328</v>
      </c>
      <c r="C17" s="40">
        <v>171.333</v>
      </c>
      <c r="D17" s="40"/>
      <c r="E17" s="40"/>
      <c r="F17" s="40"/>
      <c r="G17" s="40">
        <v>28.131</v>
      </c>
      <c r="H17" s="40"/>
      <c r="I17" s="40"/>
      <c r="J17" s="40">
        <v>37.6</v>
      </c>
      <c r="K17" s="40"/>
      <c r="L17" s="40"/>
      <c r="M17" s="40">
        <v>9.5</v>
      </c>
      <c r="N17" s="40"/>
      <c r="O17" s="40"/>
      <c r="P17" s="41">
        <v>421.20728000000003</v>
      </c>
      <c r="Q17" s="34"/>
      <c r="R17" s="34"/>
      <c r="S17" s="34"/>
      <c r="T17" s="34"/>
    </row>
    <row r="18" spans="1:20" ht="345" x14ac:dyDescent="0.3">
      <c r="A18" s="35" t="s">
        <v>46</v>
      </c>
      <c r="B18" s="40">
        <v>16610</v>
      </c>
      <c r="C18" s="40">
        <v>6476.2790000000005</v>
      </c>
      <c r="D18" s="40"/>
      <c r="E18" s="40">
        <v>1900</v>
      </c>
      <c r="F18" s="40">
        <v>150</v>
      </c>
      <c r="G18" s="40">
        <v>2760</v>
      </c>
      <c r="H18" s="40">
        <v>1004.62911</v>
      </c>
      <c r="I18" s="40">
        <v>112</v>
      </c>
      <c r="J18" s="40">
        <v>4100</v>
      </c>
      <c r="K18" s="40">
        <v>1644.1669999999999</v>
      </c>
      <c r="L18" s="40">
        <v>1610</v>
      </c>
      <c r="M18" s="40">
        <v>1426.8</v>
      </c>
      <c r="N18" s="40">
        <v>1537.55</v>
      </c>
      <c r="O18" s="40">
        <v>1233.125</v>
      </c>
      <c r="P18" s="41">
        <v>40564.550109999996</v>
      </c>
      <c r="Q18" s="34"/>
      <c r="R18" s="34"/>
      <c r="S18" s="34"/>
      <c r="T18" s="34"/>
    </row>
    <row r="19" spans="1:20" ht="165.6" x14ac:dyDescent="0.3">
      <c r="A19" s="35" t="s">
        <v>47</v>
      </c>
      <c r="B19" s="40">
        <v>145328.80072999999</v>
      </c>
      <c r="C19" s="40">
        <v>94000</v>
      </c>
      <c r="D19" s="40">
        <v>18350</v>
      </c>
      <c r="E19" s="40">
        <v>16178</v>
      </c>
      <c r="F19" s="40">
        <v>3165</v>
      </c>
      <c r="G19" s="40">
        <v>23134.794000000002</v>
      </c>
      <c r="H19" s="40">
        <v>7712.9170000000004</v>
      </c>
      <c r="I19" s="40">
        <v>3535</v>
      </c>
      <c r="J19" s="40">
        <v>20120.599999999999</v>
      </c>
      <c r="K19" s="40">
        <v>7725.5770000000002</v>
      </c>
      <c r="L19" s="40">
        <v>14432.6145</v>
      </c>
      <c r="M19" s="40">
        <v>13396.53</v>
      </c>
      <c r="N19" s="40">
        <v>15450</v>
      </c>
      <c r="O19" s="40">
        <v>13178.700999999999</v>
      </c>
      <c r="P19" s="41">
        <v>395708.53422999999</v>
      </c>
      <c r="Q19" s="34"/>
      <c r="R19" s="34"/>
      <c r="S19" s="34"/>
      <c r="T19" s="34"/>
    </row>
    <row r="20" spans="1:20" ht="96.6" x14ac:dyDescent="0.3">
      <c r="A20" s="35" t="s">
        <v>48</v>
      </c>
      <c r="B20" s="40">
        <v>4710</v>
      </c>
      <c r="C20" s="40">
        <v>5043.6769999999997</v>
      </c>
      <c r="D20" s="40">
        <v>310</v>
      </c>
      <c r="E20" s="40">
        <v>1260</v>
      </c>
      <c r="F20" s="40">
        <v>480</v>
      </c>
      <c r="G20" s="40">
        <v>1821.86</v>
      </c>
      <c r="H20" s="40">
        <v>970</v>
      </c>
      <c r="I20" s="40">
        <v>140</v>
      </c>
      <c r="J20" s="40">
        <v>1461</v>
      </c>
      <c r="K20" s="40">
        <v>700</v>
      </c>
      <c r="L20" s="40"/>
      <c r="M20" s="40">
        <v>1106.5</v>
      </c>
      <c r="N20" s="40"/>
      <c r="O20" s="40">
        <v>514.5</v>
      </c>
      <c r="P20" s="41">
        <v>18517.537</v>
      </c>
      <c r="Q20" s="34"/>
      <c r="R20" s="34"/>
      <c r="S20" s="34"/>
      <c r="T20" s="34"/>
    </row>
    <row r="21" spans="1:20" ht="138" x14ac:dyDescent="0.3">
      <c r="A21" s="35" t="s">
        <v>49</v>
      </c>
      <c r="B21" s="40">
        <v>3.8</v>
      </c>
      <c r="C21" s="40"/>
      <c r="D21" s="40"/>
      <c r="E21" s="40"/>
      <c r="F21" s="40"/>
      <c r="G21" s="40"/>
      <c r="H21" s="40">
        <v>3.7250000000000001</v>
      </c>
      <c r="I21" s="40"/>
      <c r="J21" s="40">
        <v>3.7250000000000001</v>
      </c>
      <c r="K21" s="40">
        <v>4.0101599999999999</v>
      </c>
      <c r="L21" s="40"/>
      <c r="M21" s="40"/>
      <c r="N21" s="40"/>
      <c r="O21" s="40"/>
      <c r="P21" s="41">
        <v>15.260160000000001</v>
      </c>
      <c r="Q21" s="34"/>
      <c r="R21" s="34"/>
      <c r="S21" s="34"/>
      <c r="T21" s="34"/>
    </row>
    <row r="22" spans="1:20" ht="124.2" x14ac:dyDescent="0.3">
      <c r="A22" s="35" t="s">
        <v>50</v>
      </c>
      <c r="B22" s="40">
        <v>8304.2303800000009</v>
      </c>
      <c r="C22" s="40">
        <v>2545</v>
      </c>
      <c r="D22" s="40">
        <v>606</v>
      </c>
      <c r="E22" s="40">
        <v>230</v>
      </c>
      <c r="F22" s="40">
        <v>81</v>
      </c>
      <c r="G22" s="40">
        <v>368.3</v>
      </c>
      <c r="H22" s="40">
        <v>50</v>
      </c>
      <c r="I22" s="40">
        <v>31</v>
      </c>
      <c r="J22" s="40">
        <v>1365</v>
      </c>
      <c r="K22" s="40">
        <v>248.33699999999999</v>
      </c>
      <c r="L22" s="40">
        <v>620.91</v>
      </c>
      <c r="M22" s="40">
        <v>258.76</v>
      </c>
      <c r="N22" s="40">
        <v>300</v>
      </c>
      <c r="O22" s="40">
        <v>408.86433</v>
      </c>
      <c r="P22" s="41">
        <v>15417.40171</v>
      </c>
      <c r="Q22" s="34"/>
      <c r="R22" s="34"/>
      <c r="S22" s="34"/>
      <c r="T22" s="34"/>
    </row>
    <row r="23" spans="1:20" ht="138" x14ac:dyDescent="0.3">
      <c r="A23" s="35" t="s">
        <v>51</v>
      </c>
      <c r="B23" s="40">
        <v>93588.479749999999</v>
      </c>
      <c r="C23" s="40">
        <v>44839.205999999998</v>
      </c>
      <c r="D23" s="40">
        <v>4650</v>
      </c>
      <c r="E23" s="40">
        <v>8100</v>
      </c>
      <c r="F23" s="40">
        <v>1500</v>
      </c>
      <c r="G23" s="40">
        <v>5210.7</v>
      </c>
      <c r="H23" s="40">
        <v>2617.75</v>
      </c>
      <c r="I23" s="40">
        <v>1000</v>
      </c>
      <c r="J23" s="40">
        <v>15262.6</v>
      </c>
      <c r="K23" s="40">
        <v>2850.84</v>
      </c>
      <c r="L23" s="40">
        <v>3775.895</v>
      </c>
      <c r="M23" s="40">
        <v>3724.1</v>
      </c>
      <c r="N23" s="40">
        <v>5045</v>
      </c>
      <c r="O23" s="40">
        <v>3776.19155</v>
      </c>
      <c r="P23" s="41">
        <v>195940.7623</v>
      </c>
      <c r="Q23" s="34"/>
      <c r="R23" s="34"/>
      <c r="S23" s="34"/>
      <c r="T23" s="34"/>
    </row>
    <row r="24" spans="1:20" ht="69" x14ac:dyDescent="0.3">
      <c r="A24" s="35" t="s">
        <v>52</v>
      </c>
      <c r="B24" s="40">
        <v>37615.678529999997</v>
      </c>
      <c r="C24" s="40">
        <v>8652.5</v>
      </c>
      <c r="D24" s="40">
        <v>3447.5830000000001</v>
      </c>
      <c r="E24" s="40">
        <v>1960</v>
      </c>
      <c r="F24" s="40">
        <v>492.4</v>
      </c>
      <c r="G24" s="40">
        <v>3400</v>
      </c>
      <c r="H24" s="40">
        <v>203.18299999999999</v>
      </c>
      <c r="I24" s="40">
        <v>100</v>
      </c>
      <c r="J24" s="40"/>
      <c r="K24" s="40">
        <v>779.33299999999997</v>
      </c>
      <c r="L24" s="40">
        <v>250</v>
      </c>
      <c r="M24" s="40">
        <v>700</v>
      </c>
      <c r="N24" s="40">
        <v>1905.0250000000001</v>
      </c>
      <c r="O24" s="40">
        <v>1368.461</v>
      </c>
      <c r="P24" s="41">
        <v>60874.163529999998</v>
      </c>
      <c r="Q24" s="34"/>
      <c r="R24" s="34"/>
      <c r="S24" s="34"/>
      <c r="T24" s="34"/>
    </row>
    <row r="25" spans="1:20" ht="96.6" x14ac:dyDescent="0.3">
      <c r="A25" s="35" t="s">
        <v>53</v>
      </c>
      <c r="B25" s="40">
        <v>2348.9618099999998</v>
      </c>
      <c r="C25" s="40">
        <v>1121.0360000000001</v>
      </c>
      <c r="D25" s="40">
        <v>195</v>
      </c>
      <c r="E25" s="40">
        <v>185</v>
      </c>
      <c r="F25" s="40">
        <v>38</v>
      </c>
      <c r="G25" s="40">
        <v>301.64999999999998</v>
      </c>
      <c r="H25" s="40">
        <v>86.834000000000003</v>
      </c>
      <c r="I25" s="40">
        <v>25</v>
      </c>
      <c r="J25" s="40"/>
      <c r="K25" s="40">
        <v>67.703999999999994</v>
      </c>
      <c r="L25" s="40">
        <v>171.249</v>
      </c>
      <c r="M25" s="40">
        <v>111.49</v>
      </c>
      <c r="N25" s="40">
        <v>100</v>
      </c>
      <c r="O25" s="40">
        <v>137.45151999999999</v>
      </c>
      <c r="P25" s="41">
        <v>4889.3763300000001</v>
      </c>
      <c r="Q25" s="34"/>
      <c r="R25" s="34"/>
      <c r="S25" s="34"/>
      <c r="T25" s="34"/>
    </row>
    <row r="26" spans="1:20" ht="55.2" x14ac:dyDescent="0.3">
      <c r="A26" s="35" t="s">
        <v>54</v>
      </c>
      <c r="B26" s="40"/>
      <c r="C26" s="40"/>
      <c r="D26" s="40">
        <v>74.400000000000006</v>
      </c>
      <c r="E26" s="40">
        <v>27.95</v>
      </c>
      <c r="F26" s="40">
        <v>12.8</v>
      </c>
      <c r="G26" s="40">
        <v>53.55</v>
      </c>
      <c r="H26" s="40">
        <v>18.649999999999999</v>
      </c>
      <c r="I26" s="40"/>
      <c r="J26" s="40">
        <v>99.35</v>
      </c>
      <c r="K26" s="40">
        <v>15.1</v>
      </c>
      <c r="L26" s="40">
        <v>28.7</v>
      </c>
      <c r="M26" s="40">
        <v>24.4</v>
      </c>
      <c r="N26" s="40">
        <v>28.15</v>
      </c>
      <c r="O26" s="40">
        <v>12.45</v>
      </c>
      <c r="P26" s="41">
        <v>395.5</v>
      </c>
      <c r="Q26" s="34"/>
      <c r="R26" s="34"/>
      <c r="S26" s="34"/>
      <c r="T26" s="34"/>
    </row>
    <row r="27" spans="1:20" ht="69" x14ac:dyDescent="0.3">
      <c r="A27" s="35" t="s">
        <v>55</v>
      </c>
      <c r="B27" s="40"/>
      <c r="C27" s="40">
        <v>1321.8933099999999</v>
      </c>
      <c r="D27" s="40"/>
      <c r="E27" s="40"/>
      <c r="F27" s="40"/>
      <c r="G27" s="40">
        <v>241.459</v>
      </c>
      <c r="H27" s="40"/>
      <c r="I27" s="40"/>
      <c r="J27" s="40"/>
      <c r="K27" s="40">
        <v>120</v>
      </c>
      <c r="L27" s="40"/>
      <c r="M27" s="40"/>
      <c r="N27" s="40"/>
      <c r="O27" s="40"/>
      <c r="P27" s="41">
        <v>1683.35231</v>
      </c>
      <c r="Q27" s="34"/>
      <c r="R27" s="34"/>
      <c r="S27" s="34"/>
      <c r="T27" s="34"/>
    </row>
    <row r="28" spans="1:20" ht="96.6" x14ac:dyDescent="0.3">
      <c r="A28" s="35" t="s">
        <v>56</v>
      </c>
      <c r="B28" s="40"/>
      <c r="C28" s="40">
        <v>410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>
        <v>410</v>
      </c>
      <c r="Q28" s="34"/>
      <c r="R28" s="34"/>
      <c r="S28" s="34"/>
      <c r="T28" s="34"/>
    </row>
    <row r="29" spans="1:20" ht="179.4" x14ac:dyDescent="0.3">
      <c r="A29" s="35" t="s">
        <v>57</v>
      </c>
      <c r="B29" s="40">
        <v>325.5</v>
      </c>
      <c r="C29" s="40">
        <v>175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>
        <v>500.5</v>
      </c>
      <c r="Q29" s="34"/>
      <c r="R29" s="34"/>
      <c r="S29" s="34"/>
      <c r="T29" s="34"/>
    </row>
    <row r="30" spans="1:20" ht="55.2" x14ac:dyDescent="0.3">
      <c r="A30" s="35" t="s">
        <v>58</v>
      </c>
      <c r="B30" s="40"/>
      <c r="C30" s="40"/>
      <c r="D30" s="40"/>
      <c r="E30" s="40"/>
      <c r="F30" s="40"/>
      <c r="G30" s="40"/>
      <c r="H30" s="40"/>
      <c r="I30" s="40"/>
      <c r="J30" s="40">
        <v>37993</v>
      </c>
      <c r="K30" s="40"/>
      <c r="L30" s="40"/>
      <c r="M30" s="40"/>
      <c r="N30" s="40"/>
      <c r="O30" s="40"/>
      <c r="P30" s="41">
        <v>37993</v>
      </c>
      <c r="Q30" s="34"/>
      <c r="R30" s="34"/>
      <c r="S30" s="34"/>
      <c r="T30" s="34"/>
    </row>
    <row r="31" spans="1:20" ht="124.2" x14ac:dyDescent="0.3">
      <c r="A31" s="35" t="s">
        <v>59</v>
      </c>
      <c r="B31" s="40"/>
      <c r="C31" s="40"/>
      <c r="D31" s="40">
        <v>892.5</v>
      </c>
      <c r="E31" s="40">
        <v>335.15</v>
      </c>
      <c r="F31" s="40">
        <v>153.80000000000001</v>
      </c>
      <c r="G31" s="40">
        <v>642.75</v>
      </c>
      <c r="H31" s="40">
        <v>223.8</v>
      </c>
      <c r="I31" s="40">
        <v>67.55</v>
      </c>
      <c r="J31" s="40">
        <v>1192.3499999999999</v>
      </c>
      <c r="K31" s="40">
        <v>196.5</v>
      </c>
      <c r="L31" s="40">
        <v>373.25</v>
      </c>
      <c r="M31" s="40">
        <v>317.10000000000002</v>
      </c>
      <c r="N31" s="40">
        <v>366.1</v>
      </c>
      <c r="O31" s="40">
        <v>161.85</v>
      </c>
      <c r="P31" s="41">
        <v>4922.7</v>
      </c>
      <c r="Q31" s="34"/>
      <c r="R31" s="34"/>
      <c r="S31" s="34"/>
      <c r="T31" s="34"/>
    </row>
    <row r="32" spans="1:20" x14ac:dyDescent="0.3">
      <c r="A32" s="32" t="s">
        <v>60</v>
      </c>
      <c r="B32" s="41">
        <v>385369.04135999997</v>
      </c>
      <c r="C32" s="41">
        <v>305264.68303999997</v>
      </c>
      <c r="D32" s="41">
        <v>72443.707999999999</v>
      </c>
      <c r="E32" s="41">
        <v>54184.41</v>
      </c>
      <c r="F32" s="41">
        <v>12015.3</v>
      </c>
      <c r="G32" s="41">
        <v>91111.927360000001</v>
      </c>
      <c r="H32" s="41">
        <v>33967.963490000002</v>
      </c>
      <c r="I32" s="41">
        <v>12576.55</v>
      </c>
      <c r="J32" s="41">
        <v>98557.963470000002</v>
      </c>
      <c r="K32" s="41">
        <v>25356.87916</v>
      </c>
      <c r="L32" s="41">
        <v>38128.468500000003</v>
      </c>
      <c r="M32" s="41">
        <v>46163.784</v>
      </c>
      <c r="N32" s="41">
        <v>50991.663999999997</v>
      </c>
      <c r="O32" s="41">
        <v>61058.06811</v>
      </c>
      <c r="P32" s="41">
        <v>1287190.4104899999</v>
      </c>
      <c r="Q32" s="33"/>
      <c r="R32" s="33"/>
      <c r="S32" s="33"/>
      <c r="T32" s="33"/>
    </row>
  </sheetData>
  <pageMargins left="0.23622047244094491" right="0.2" top="0.24" bottom="0.3" header="0.17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Бюджетополучатели</vt:lpstr>
      <vt:lpstr>Муниципальные районы</vt:lpstr>
      <vt:lpstr>EndData</vt:lpstr>
      <vt:lpstr>EndData1</vt:lpstr>
      <vt:lpstr>EndData2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2018-02-22T03:00:46Z</dcterms:modified>
</cp:coreProperties>
</file>