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8" windowWidth="14808" windowHeight="7956"/>
  </bookViews>
  <sheets>
    <sheet name="Бюджетополучатели" sheetId="1" r:id="rId1"/>
    <sheet name="Муниципальные районы" sheetId="2" r:id="rId2"/>
  </sheets>
  <definedNames>
    <definedName name="EndData">Бюджетополучатели!$E$5</definedName>
    <definedName name="EndData1">Бюджетополучатели!$E$2</definedName>
    <definedName name="EndData2">'Муниципальные районы'!$A$1</definedName>
    <definedName name="period">Бюджетополучатели!$E$6</definedName>
    <definedName name="StartData">Бюджетополучатели!$E$4</definedName>
    <definedName name="StartData1">Бюджетополучатели!$E$1</definedName>
    <definedName name="Year">Бюджетополучатели!$E$8</definedName>
    <definedName name="_xlnm.Print_Titles" localSheetId="0">Бюджетополучатели!$19:$20</definedName>
    <definedName name="_xlnm.Print_Titles" localSheetId="1">'Муниципальные районы'!$1:$4</definedName>
    <definedName name="_xlnm.Print_Area" localSheetId="0">Бюджетополучатели!$A$1:$D$66</definedName>
    <definedName name="_xlnm.Print_Area" localSheetId="1">'Муниципальные районы'!$A$1:$P$43</definedName>
  </definedNames>
  <calcPr calcId="162913"/>
</workbook>
</file>

<file path=xl/calcChain.xml><?xml version="1.0" encoding="utf-8"?>
<calcChain xmlns="http://schemas.openxmlformats.org/spreadsheetml/2006/main">
  <c r="D65" i="1" l="1"/>
  <c r="C65" i="1"/>
  <c r="B65" i="1"/>
  <c r="D11" i="1" s="1"/>
  <c r="D10" i="1" s="1"/>
  <c r="D6" i="1" s="1"/>
  <c r="D14" i="1"/>
  <c r="H1" i="1" l="1"/>
  <c r="F1" i="1" l="1"/>
  <c r="E6" i="1" s="1"/>
  <c r="A2" i="1" s="1"/>
  <c r="E3" i="1" l="1"/>
  <c r="G3" i="1" s="1"/>
  <c r="A12" i="1" s="1"/>
  <c r="F3" i="1" l="1"/>
  <c r="A3" i="2"/>
  <c r="G1" i="1" l="1"/>
  <c r="G2" i="1"/>
  <c r="F2" i="1"/>
</calcChain>
</file>

<file path=xl/sharedStrings.xml><?xml version="1.0" encoding="utf-8"?>
<sst xmlns="http://schemas.openxmlformats.org/spreadsheetml/2006/main" count="121" uniqueCount="120">
  <si>
    <t>тыс.рублей</t>
  </si>
  <si>
    <t>Собственные доходы</t>
  </si>
  <si>
    <t>Всего</t>
  </si>
  <si>
    <t xml:space="preserve">в том числе: </t>
  </si>
  <si>
    <t>Оплата труда</t>
  </si>
  <si>
    <t>Начисления на выплаты по оплате труда</t>
  </si>
  <si>
    <t>Итого</t>
  </si>
  <si>
    <t>тыс. рублей</t>
  </si>
  <si>
    <t xml:space="preserve">Дотации, субвенции, субсидии и иные межбюджетные трансферты бюджетам муниципальных районов (городских округов) </t>
  </si>
  <si>
    <t>БАЛАНС</t>
  </si>
  <si>
    <t>Финансовая помощь из федерального бюджета</t>
  </si>
  <si>
    <t>в т.ч. целевые средства</t>
  </si>
  <si>
    <t>ИТОГО ДОХОДОВ</t>
  </si>
  <si>
    <t>ИТОГО РАСХОДОВ</t>
  </si>
  <si>
    <t>из них:</t>
  </si>
  <si>
    <t>целевые средства:</t>
  </si>
  <si>
    <t>Расшифровка расходов:</t>
  </si>
  <si>
    <t>Расходы бюджетополучателей, финансируемые из краевого бюджета</t>
  </si>
  <si>
    <t>Наименование направления  целевой статьи</t>
  </si>
  <si>
    <t>Петропавловск-Камчатский городской округ</t>
  </si>
  <si>
    <t>Елизовский муниципальный район</t>
  </si>
  <si>
    <t>Усть-Камчатский муниципальный район</t>
  </si>
  <si>
    <t>Усть-Большерецкий муниципальный район</t>
  </si>
  <si>
    <t>Соболевский муниципальный район</t>
  </si>
  <si>
    <t>Мильковский муниципальный район</t>
  </si>
  <si>
    <t>Быстринский муниципальный район</t>
  </si>
  <si>
    <t>Алеутский муниципальный район</t>
  </si>
  <si>
    <t>Вилючинский городской округ</t>
  </si>
  <si>
    <t>Городской округ "поселок Палана"</t>
  </si>
  <si>
    <t>Олюторский муниципальный район</t>
  </si>
  <si>
    <t>Карагинский  муниципальный  район</t>
  </si>
  <si>
    <t>Тигильский  муниципальный  район</t>
  </si>
  <si>
    <t>Пенжинский  муниципальный  район</t>
  </si>
  <si>
    <t>Дотации на выравнивание бюджетной обеспеченности поселений</t>
  </si>
  <si>
    <t>Дотации на 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</si>
  <si>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бюджетов</t>
  </si>
  <si>
    <t>Субсидии местным бюджетам, связанные с выравниванием обеспеченности муниципальных образований в Камчатском крае по реализации ими их расходных обязательств</t>
  </si>
  <si>
    <t>Субсидии местным бюджетам на реализацию мероприятий соответствующей подпрограммы соответствующей государственной программы Камчатского края (за исключением инвестиционных мероприятий и субсидий, которым присвоены отдельные коды)</t>
  </si>
  <si>
    <t>Субвенции для осуществления государственных полномочий Камчатского края по вопросам создания административных комиссий в целях привлечения к административной ответственности, предусмотренной законом Камчатского края</t>
  </si>
  <si>
    <t>Субвенции муниципальным районам в Камчатском крае для осуществления  полномочий органов государственной власти Камчатского края по расчету и предоставлению дотаций  бюджетам поселений</t>
  </si>
  <si>
    <t>Субвенции для осуществления  государственных полномочий Камчатского края по образованию и организации деятельности комиссий по делам несовершеннолетних и защите их прав муниципальных районов и городских округов в Камчатском крае</t>
  </si>
  <si>
    <t>Субвенции для осуществления отдельных  государственных полномочий Камчатского края  по социальному обслуживанию граждан в Камчатском крае</t>
  </si>
  <si>
    <t>Субвенции для осуществления государственных полномочий по опеке и попечительству в Камчатском крае в части расходов на содержание специалистов, осуществляющих деятельность по опеке и попечительству</t>
  </si>
  <si>
    <t>Субвенции для осуществления  государственных полномочий Камчатского края по вопросам предоставления мер социальной поддержки отдельным категориям граждан, проживающим в Камчатском крае, по проезду на автомобильном транспорте общего пользования городского сообщения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</si>
  <si>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граждан, проживающим в Камчатском крае, по проезду на автомобильном транспорте общего пользования пригородного сообщения</t>
  </si>
  <si>
    <t>Субвенции для осуществления  государственных полномочий по опеке и попечительству в Камчатском крае в части  расходов на выплату вознаграждения опекунам совершеннолетних недееспособных граждан, проживающим в Камчатском крае</t>
  </si>
  <si>
    <t>Субвенции для осуществления  государственных полномочий по опеке и попечительству в Камчатском крае в части социальной поддержки детей-сирот и детей, оставшихся без попечения родителей, переданных под опеку или попечительство (за исключением детей-сирот и детей, оставшихся без попечения родителей, переданных под опеку или попечительство, обучающихся в федеральных образовательных организациях), на предоставление дополнительной меры социальной поддержки по содержанию отдельных лиц из числа детей-сирот и детей, оставшихся без попечения родителей, обучающихся в общеобразовательных организациях и ранее находившихся под попечительством, попечителям которых выплачивались денежные средства на их содержание, на выплату ежемесячного вознаграждения приемным родителям, на организацию подготовки лиц, желающих принять на воспитание в свою семью ребенка, оставшегося без попечения родителей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</si>
  <si>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 в Камчатском крае, по обеспечению дополнительного образования детей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</si>
  <si>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по предоставлению мер социальной поддержки отдельным категориям граждан в период получения ими образования в муниципальных общеобразовательных организациях в Камчатском крае</t>
  </si>
  <si>
    <t>Субвенции для осуществления  государственных полномочий Камчатского края в части расходов на предоставление  единовременной денежной выплаты гражданам, усыновившим (удочерившим) ребенка (детей) в Камчатском крае</t>
  </si>
  <si>
    <t>Субвенции для осуществления  государственных полномочий  Камчатского края по выплате компенсации части платы, взимаемой с родителей (законных представителей) за присмотр и уход за детьми в образовательных организациях в Камчатском крае, реализующих образовательную программу дошкольного образования</t>
  </si>
  <si>
    <t>Иные межбюджетные трансферты на  поддержку экономического и социального развития коренных малочисленных народов Севера, Сибири и Дальнего Востока Российской Федерации</t>
  </si>
  <si>
    <t>Субвенции для осуществления  государственных полномочий Камчатского края по обеспечению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и муниципальных общеобразовательных организациях в Камчатском крае</t>
  </si>
  <si>
    <t>Субвенции на осуществление государственных полномочий Камчатского края по вопросам предоставления гражданам субсидий на оплату жилого помещения и коммунальных услуг</t>
  </si>
  <si>
    <t>Субвенции для осуществления  государственных полномочий Камчатского края по выплате вознаграждения за выполнение функций классного руководителя педагогическим работникам муниципальных образовательных организаций в Камчатском крае</t>
  </si>
  <si>
    <t>Субвенции для осуществления отдельных государственных полномочий Камчатского края по осуществлению регионального государственного жилищного надзора в отношении юридических лиц, индивидуальных предпринимателей и граждан и по проведению проверок при осуществлении лицензионного контроля в отношении юридических лиц, индивидуальных предпринимателей, осуществляющих деятельность по управлению многоквартирными домами на основании лицензии</t>
  </si>
  <si>
    <t>Иные межбюджетные трансферты на оснащение образовательных учреждений Петропавловск-Камчатского городского округа автоматическими приборами погодного регулирования, а также оборудованием для комфортного пребывания детей в образовательных учреждениях в межотопительный период</t>
  </si>
  <si>
    <t>Иные межбюджетные трансферты на выполнение работ по благоустройству территорий, на которых располагаются объекты социальной инфраструктуры</t>
  </si>
  <si>
    <t>Иные межбюджетные трансферты на ремонт сетей теплоснабжения по ул. Поротова городского округа «поселок Палана»</t>
  </si>
  <si>
    <t>Расходы, связанные с особым режимом безопасного функционирования закрытых административно-территориальных образований</t>
  </si>
  <si>
    <t>Выплата единовременного пособия при всех формах устройства детей, лишенных родительского попечения, в семью</t>
  </si>
  <si>
    <t>Всего:</t>
  </si>
  <si>
    <t>Законодательное Собрание Камчатского края</t>
  </si>
  <si>
    <t>Контрольно-счетная палата Камчатского края</t>
  </si>
  <si>
    <t>Правительство Камчатского края</t>
  </si>
  <si>
    <t>Аппарат Губернатора и Правительства Камчатского края</t>
  </si>
  <si>
    <t>Министерство сельского хозяйства, пищевой и перерабатывающей промышленности Камчатского края</t>
  </si>
  <si>
    <t>Министерство природных ресурсов и экологии Камчатского края</t>
  </si>
  <si>
    <t>Министерство рыбного хозяйства Камчатского края</t>
  </si>
  <si>
    <t>Министерство жилищно-коммунального хозяйства и энергетики Камчатского края</t>
  </si>
  <si>
    <t>Министерство финансов Камчатского края</t>
  </si>
  <si>
    <t>Министерство строительства Камчатского края</t>
  </si>
  <si>
    <t>Министерство образования и молодежной политики Камчатского края</t>
  </si>
  <si>
    <t>Министерство здравоохранения Камчатского края</t>
  </si>
  <si>
    <t>Министерство социального развития и труда Камчатского края</t>
  </si>
  <si>
    <t>Министерство культуры Камчатского края</t>
  </si>
  <si>
    <t>Министерство специальных программ и по делам казачества Камчатского края</t>
  </si>
  <si>
    <t>Агентство по информатизации и связи Камчатского края</t>
  </si>
  <si>
    <t>Министерство имущественных и земельных отношений Камчатского края</t>
  </si>
  <si>
    <t>Агентство записи актов гражданского состояния Камчатского края</t>
  </si>
  <si>
    <t>Агентство по делам архивов Камчатского края</t>
  </si>
  <si>
    <t>Агентство по занятости населения и миграционной политике Камчатского края</t>
  </si>
  <si>
    <t>Агентство по ветеринарии Камчатского края</t>
  </si>
  <si>
    <t>Министерство транспорта и дорожного строительства Камчатского края</t>
  </si>
  <si>
    <t>Агентство по обеспечению деятельности мировых судей Камчатского края</t>
  </si>
  <si>
    <t>Региональная служба по тарифам и ценам Камчатского края</t>
  </si>
  <si>
    <t>Инспекция государственного технического надзора Камчатского края</t>
  </si>
  <si>
    <t>Инспекция государственного строительного надзора Камчатского края</t>
  </si>
  <si>
    <t>Государственная жилищная инспекция Камчатского края</t>
  </si>
  <si>
    <t>Инспекция государственного экологического надзора Камчатского края</t>
  </si>
  <si>
    <t>Государственная инспекция по контролю в сфере закупок Камчатского края</t>
  </si>
  <si>
    <t>Избирательная комиссия Камчатского края</t>
  </si>
  <si>
    <t>Министерство экономического развития и торговли Камчатского края</t>
  </si>
  <si>
    <t>Петропавловск-Камчатская городская территориальная избирательная комиссия</t>
  </si>
  <si>
    <t>Палата Уполномоченных в Камчатском крае</t>
  </si>
  <si>
    <t>Агентство по внутренней политике Камчатского края</t>
  </si>
  <si>
    <t>Министерство спорта Камчатского края</t>
  </si>
  <si>
    <t>Агентство лесного хозяйства и охраны животного мира Камчатского края</t>
  </si>
  <si>
    <t>Агентство по туризму и внешним связям Камчатского края</t>
  </si>
  <si>
    <t>администрация Корякского округа</t>
  </si>
  <si>
    <t>Министерство территориального развития Камчатского края</t>
  </si>
  <si>
    <t>Агентство инвестиций и предпринимательства Камчатского края</t>
  </si>
  <si>
    <t>Агентство по обращению с отходами Камчатского края</t>
  </si>
  <si>
    <t>Служба охраны объектов культурного наследия Камчатского края</t>
  </si>
  <si>
    <t>Агентство приоритетных проектов развития Камчатского края</t>
  </si>
  <si>
    <t>30.11.2017</t>
  </si>
  <si>
    <t>01.11.2017</t>
  </si>
  <si>
    <t>Остатки средств на 01.11.2017 года</t>
  </si>
  <si>
    <t>Прочие безвозмездные поступления в бюджеты субъектов Российской Федерации</t>
  </si>
  <si>
    <t>Примечание: Отрицательные значения сложились за счет возврата неиспользованных средств</t>
  </si>
  <si>
    <t>Погашение бюджетного кредита</t>
  </si>
  <si>
    <t>Бюджетный кредит</t>
  </si>
  <si>
    <t>Субсидии бюджетам субъектов Российской Федерации на софинансирование социальных программ субъектов Российской Федерации, связанных с укреплением материально-технической базы учреждений социального обслуживания населения и оказанием адресной социальной помощи неработающим пенсионерам</t>
  </si>
  <si>
    <t>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помещений*</t>
  </si>
  <si>
    <t>Осуществление первичного воинского учета на территориях, где отсутствуют военные комиссариаты*</t>
  </si>
  <si>
    <t>Субвенции на осуществление  государственных полномочий Камчатского края по организации проведения мероприятий по отлову и содержанию безнадзорных животных в Камчатском крае*</t>
  </si>
  <si>
    <t>Субвенции для осуществления  государственных полномочий Камчатского края по выплате ежемесячной доплаты к заработной плате педагогическим работникам, имеющим ученые степени доктора наук, кандидата наук, государственные награды СССР, РСФСР и Российской Федерации, в отдельных муниципальных образовательных организациях в Камчатском крае*</t>
  </si>
  <si>
    <t>Субсидии местным бюджетам на реализацию инвестиционных  мероприятий соответствующей подпрограммы соответствующей государственной программы Камчатского края*</t>
  </si>
  <si>
    <t>Субвенции на выполнение государственных полномочий Камчатского края по обеспечению детей-сирот и детей, оставшихся без попечения родителей, лиц из числа детей-сирот и детей, оставшихся без попечения родителей, жилыми помещениями*</t>
  </si>
  <si>
    <t>Иные межбюджетные трансферты на повышение оплаты труда работникам муниципальных учреждений культуры, определенных Указом Президента Российской Федерации от 07.05.2012 № 597 "О мероприятиях по реализации государственной социальной политики", финансируемых из местных бюджетов*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</si>
</sst>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</font>
    <font>
      <sz val="11"/>
      <color theme="1"/>
      <name val="Times New Roman"/>
      <family val="1"/>
    </font>
    <font>
      <sz val="10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  <charset val="204"/>
    </font>
    <font>
      <sz val="12"/>
      <color theme="0"/>
      <name val="Times New Roman"/>
      <family val="1"/>
    </font>
    <font>
      <sz val="11"/>
      <color theme="0"/>
      <name val="Calibri"/>
      <family val="2"/>
      <scheme val="minor"/>
    </font>
    <font>
      <b/>
      <sz val="11"/>
      <name val="Times New Roman"/>
      <family val="1"/>
    </font>
    <font>
      <i/>
      <sz val="11"/>
      <name val="Times New Roman"/>
      <family val="1"/>
    </font>
    <font>
      <b/>
      <i/>
      <sz val="11"/>
      <name val="Times New Roman"/>
      <family val="1"/>
    </font>
    <font>
      <sz val="11"/>
      <color theme="0" tint="-0.34998626667073579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/>
    <xf numFmtId="0" fontId="23" fillId="0" borderId="0"/>
    <xf numFmtId="0" fontId="1" fillId="0" borderId="0"/>
    <xf numFmtId="0" fontId="22" fillId="0" borderId="0"/>
    <xf numFmtId="0" fontId="25" fillId="0" borderId="0" applyNumberFormat="0" applyBorder="0" applyAlignment="0"/>
    <xf numFmtId="0" fontId="25" fillId="0" borderId="0" applyNumberFormat="0" applyBorder="0" applyAlignment="0"/>
    <xf numFmtId="0" fontId="25" fillId="0" borderId="0" applyNumberFormat="0" applyBorder="0" applyAlignment="0"/>
    <xf numFmtId="0" fontId="24" fillId="0" borderId="0"/>
    <xf numFmtId="0" fontId="25" fillId="0" borderId="0" applyNumberFormat="0" applyBorder="0" applyAlignment="0"/>
    <xf numFmtId="0" fontId="25" fillId="0" borderId="0" applyNumberFormat="0" applyBorder="0" applyAlignment="0"/>
    <xf numFmtId="0" fontId="25" fillId="0" borderId="0"/>
    <xf numFmtId="0" fontId="24" fillId="0" borderId="0"/>
    <xf numFmtId="0" fontId="25" fillId="0" borderId="0"/>
  </cellStyleXfs>
  <cellXfs count="75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4" fillId="0" borderId="0" xfId="0" applyFont="1" applyBorder="1" applyAlignment="1"/>
    <xf numFmtId="0" fontId="4" fillId="0" borderId="0" xfId="0" applyFont="1"/>
    <xf numFmtId="0" fontId="5" fillId="0" borderId="0" xfId="0" applyFont="1" applyBorder="1" applyAlignment="1">
      <alignment horizontal="right"/>
    </xf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Border="1"/>
    <xf numFmtId="49" fontId="4" fillId="0" borderId="4" xfId="0" applyNumberFormat="1" applyFont="1" applyBorder="1" applyAlignment="1">
      <alignment horizontal="left" vertical="center" wrapText="1"/>
    </xf>
    <xf numFmtId="0" fontId="7" fillId="2" borderId="0" xfId="0" applyFont="1" applyFill="1" applyBorder="1" applyAlignment="1"/>
    <xf numFmtId="164" fontId="8" fillId="2" borderId="4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11" fillId="0" borderId="0" xfId="0" applyFont="1"/>
    <xf numFmtId="0" fontId="12" fillId="2" borderId="0" xfId="0" applyFont="1" applyFill="1" applyBorder="1" applyAlignment="1"/>
    <xf numFmtId="0" fontId="13" fillId="0" borderId="4" xfId="0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164" fontId="3" fillId="0" borderId="0" xfId="0" applyNumberFormat="1" applyFont="1" applyFill="1" applyBorder="1" applyAlignment="1">
      <alignment horizontal="right" wrapText="1"/>
    </xf>
    <xf numFmtId="164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wrapText="1"/>
    </xf>
    <xf numFmtId="0" fontId="16" fillId="0" borderId="4" xfId="0" applyFont="1" applyFill="1" applyBorder="1" applyAlignment="1">
      <alignment horizontal="center" vertical="top" wrapText="1"/>
    </xf>
    <xf numFmtId="49" fontId="16" fillId="0" borderId="4" xfId="0" applyNumberFormat="1" applyFont="1" applyBorder="1" applyAlignment="1">
      <alignment horizontal="left" vertical="center" wrapText="1"/>
    </xf>
    <xf numFmtId="0" fontId="19" fillId="0" borderId="0" xfId="0" applyNumberFormat="1" applyFont="1"/>
    <xf numFmtId="0" fontId="19" fillId="0" borderId="0" xfId="0" applyFont="1"/>
    <xf numFmtId="14" fontId="19" fillId="0" borderId="0" xfId="0" applyNumberFormat="1" applyFont="1"/>
    <xf numFmtId="49" fontId="6" fillId="2" borderId="4" xfId="0" applyNumberFormat="1" applyFont="1" applyFill="1" applyBorder="1" applyAlignment="1">
      <alignment horizontal="left" wrapText="1"/>
    </xf>
    <xf numFmtId="0" fontId="20" fillId="0" borderId="0" xfId="0" applyFont="1"/>
    <xf numFmtId="0" fontId="21" fillId="0" borderId="0" xfId="0" applyFont="1"/>
    <xf numFmtId="0" fontId="21" fillId="0" borderId="4" xfId="0" applyFont="1" applyBorder="1" applyAlignment="1">
      <alignment horizontal="left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vertical="center" wrapText="1"/>
    </xf>
    <xf numFmtId="164" fontId="4" fillId="0" borderId="4" xfId="0" applyNumberFormat="1" applyFont="1" applyBorder="1" applyAlignment="1">
      <alignment horizontal="right" vertical="center" wrapText="1"/>
    </xf>
    <xf numFmtId="164" fontId="16" fillId="0" borderId="4" xfId="0" applyNumberFormat="1" applyFont="1" applyBorder="1" applyAlignment="1">
      <alignment horizontal="right" vertical="center" wrapText="1"/>
    </xf>
    <xf numFmtId="164" fontId="4" fillId="2" borderId="4" xfId="0" applyNumberFormat="1" applyFont="1" applyFill="1" applyBorder="1" applyAlignment="1">
      <alignment horizontal="right" wrapText="1"/>
    </xf>
    <xf numFmtId="164" fontId="3" fillId="2" borderId="4" xfId="0" applyNumberFormat="1" applyFont="1" applyFill="1" applyBorder="1" applyAlignment="1">
      <alignment horizontal="right" wrapText="1"/>
    </xf>
    <xf numFmtId="0" fontId="2" fillId="0" borderId="0" xfId="0" applyFont="1" applyAlignment="1">
      <alignment horizontal="center" wrapText="1"/>
    </xf>
    <xf numFmtId="0" fontId="3" fillId="0" borderId="1" xfId="0" applyNumberFormat="1" applyFont="1" applyFill="1" applyBorder="1" applyAlignment="1">
      <alignment horizontal="left" wrapText="1"/>
    </xf>
    <xf numFmtId="0" fontId="3" fillId="0" borderId="2" xfId="0" applyNumberFormat="1" applyFont="1" applyFill="1" applyBorder="1" applyAlignment="1">
      <alignment horizontal="left" wrapText="1"/>
    </xf>
    <xf numFmtId="164" fontId="3" fillId="0" borderId="4" xfId="0" applyNumberFormat="1" applyFont="1" applyFill="1" applyBorder="1" applyAlignment="1">
      <alignment horizontal="left" wrapText="1"/>
    </xf>
    <xf numFmtId="0" fontId="4" fillId="0" borderId="4" xfId="0" applyFont="1" applyFill="1" applyBorder="1" applyAlignment="1">
      <alignment horizontal="left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165" fontId="3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 wrapText="1"/>
    </xf>
    <xf numFmtId="0" fontId="16" fillId="0" borderId="4" xfId="0" applyFont="1" applyBorder="1" applyAlignment="1">
      <alignment horizontal="left"/>
    </xf>
    <xf numFmtId="164" fontId="17" fillId="0" borderId="4" xfId="0" applyNumberFormat="1" applyFont="1" applyFill="1" applyBorder="1" applyAlignment="1">
      <alignment horizontal="left" wrapText="1"/>
    </xf>
    <xf numFmtId="0" fontId="17" fillId="0" borderId="4" xfId="0" applyFont="1" applyFill="1" applyBorder="1" applyAlignment="1">
      <alignment horizontal="left" wrapText="1"/>
    </xf>
    <xf numFmtId="0" fontId="3" fillId="0" borderId="3" xfId="0" applyNumberFormat="1" applyFont="1" applyFill="1" applyBorder="1" applyAlignment="1">
      <alignment horizontal="left" wrapText="1"/>
    </xf>
    <xf numFmtId="164" fontId="4" fillId="0" borderId="4" xfId="0" applyNumberFormat="1" applyFont="1" applyFill="1" applyBorder="1" applyAlignment="1">
      <alignment horizontal="left" wrapText="1"/>
    </xf>
    <xf numFmtId="0" fontId="0" fillId="0" borderId="0" xfId="0"/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Fill="1" applyBorder="1" applyAlignment="1">
      <alignment horizontal="right" vertical="center" wrapText="1"/>
    </xf>
    <xf numFmtId="0" fontId="0" fillId="0" borderId="0" xfId="0"/>
    <xf numFmtId="164" fontId="3" fillId="0" borderId="4" xfId="0" applyNumberFormat="1" applyFont="1" applyFill="1" applyBorder="1" applyAlignment="1">
      <alignment horizontal="right" wrapText="1"/>
    </xf>
    <xf numFmtId="164" fontId="4" fillId="0" borderId="4" xfId="0" applyNumberFormat="1" applyFont="1" applyBorder="1" applyAlignment="1">
      <alignment horizontal="right" vertical="center" wrapText="1"/>
    </xf>
    <xf numFmtId="3" fontId="5" fillId="2" borderId="0" xfId="0" applyNumberFormat="1" applyFont="1" applyFill="1" applyBorder="1" applyAlignment="1"/>
    <xf numFmtId="0" fontId="26" fillId="0" borderId="0" xfId="0" applyFont="1" applyAlignment="1">
      <alignment horizontal="right"/>
    </xf>
    <xf numFmtId="0" fontId="0" fillId="0" borderId="0" xfId="0"/>
    <xf numFmtId="49" fontId="4" fillId="0" borderId="4" xfId="0" applyNumberFormat="1" applyFont="1" applyBorder="1" applyAlignment="1">
      <alignment horizontal="left" vertical="center" wrapText="1"/>
    </xf>
    <xf numFmtId="0" fontId="19" fillId="0" borderId="0" xfId="0" applyFont="1"/>
    <xf numFmtId="164" fontId="4" fillId="0" borderId="4" xfId="0" applyNumberFormat="1" applyFont="1" applyFill="1" applyBorder="1" applyAlignment="1">
      <alignment horizontal="right" wrapText="1"/>
    </xf>
    <xf numFmtId="0" fontId="11" fillId="0" borderId="0" xfId="0" applyFont="1"/>
    <xf numFmtId="0" fontId="12" fillId="2" borderId="0" xfId="0" applyFont="1" applyFill="1" applyBorder="1" applyAlignment="1"/>
    <xf numFmtId="0" fontId="14" fillId="0" borderId="0" xfId="0" applyFont="1"/>
    <xf numFmtId="164" fontId="16" fillId="0" borderId="4" xfId="0" applyNumberFormat="1" applyFont="1" applyBorder="1" applyAlignment="1">
      <alignment horizontal="right" vertical="center" wrapText="1"/>
    </xf>
  </cellXfs>
  <cellStyles count="13">
    <cellStyle name="Обычный" xfId="0" builtinId="0"/>
    <cellStyle name="Обычный 2" xfId="1"/>
    <cellStyle name="Обычный 2 2" xfId="5"/>
    <cellStyle name="Обычный 2 3" xfId="4"/>
    <cellStyle name="Обычный 2 4" xfId="8"/>
    <cellStyle name="Обычный 2 5" xfId="9"/>
    <cellStyle name="Обычный 2 6" xfId="6"/>
    <cellStyle name="Обычный 3" xfId="2"/>
    <cellStyle name="Обычный 3 2" xfId="10"/>
    <cellStyle name="Обычный 4" xfId="3"/>
    <cellStyle name="Обычный 4 2" xfId="11"/>
    <cellStyle name="Обычный 4 3" xfId="12"/>
    <cellStyle name="Обычный 5" xfId="7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view="pageBreakPreview" topLeftCell="A13" zoomScaleNormal="100" zoomScaleSheetLayoutView="100" workbookViewId="0">
      <selection activeCell="H11" sqref="H11"/>
    </sheetView>
  </sheetViews>
  <sheetFormatPr defaultRowHeight="14.4" x14ac:dyDescent="0.3"/>
  <cols>
    <col min="1" max="1" width="69.33203125" customWidth="1"/>
    <col min="2" max="2" width="18.109375" customWidth="1"/>
    <col min="3" max="3" width="20.33203125" customWidth="1"/>
    <col min="4" max="4" width="16.5546875" customWidth="1"/>
    <col min="5" max="5" width="12.5546875" customWidth="1"/>
    <col min="6" max="6" width="16" bestFit="1" customWidth="1"/>
    <col min="8" max="8" width="10.109375" bestFit="1" customWidth="1"/>
  </cols>
  <sheetData>
    <row r="1" spans="1:8" ht="15.6" x14ac:dyDescent="0.3">
      <c r="A1" s="39" t="s">
        <v>9</v>
      </c>
      <c r="B1" s="39"/>
      <c r="C1" s="39"/>
      <c r="D1" s="39"/>
      <c r="E1" s="26" t="s">
        <v>106</v>
      </c>
      <c r="F1" s="27" t="str">
        <f>TEXT(E1,"[$-FC19]ММ")</f>
        <v>11</v>
      </c>
      <c r="G1" s="27" t="str">
        <f>TEXT(E1,"[$-FC19]ДД.ММ.ГГГ \г")</f>
        <v>01.11.2017 г</v>
      </c>
      <c r="H1" s="27" t="str">
        <f>TEXT(E1,"[$-FC19]ГГГГ")</f>
        <v>2017</v>
      </c>
    </row>
    <row r="2" spans="1:8" ht="15.6" x14ac:dyDescent="0.3">
      <c r="A2" s="39" t="str">
        <f>CONCATENATE("доходов и расходов краевого бюджета за ",period," ",H1," года")</f>
        <v>доходов и расходов краевого бюджета за ноябрь 2017 года</v>
      </c>
      <c r="B2" s="39"/>
      <c r="C2" s="39"/>
      <c r="D2" s="39"/>
      <c r="E2" s="26" t="s">
        <v>105</v>
      </c>
      <c r="F2" s="27" t="str">
        <f>TEXT(E2,"[$-FC19]ДД ММММ ГГГ \г")</f>
        <v>30 ноября 2017 г</v>
      </c>
      <c r="G2" s="27" t="str">
        <f>TEXT(E2,"[$-FC19]ДД.ММ.ГГГ \г")</f>
        <v>30.11.2017 г</v>
      </c>
      <c r="H2" s="28"/>
    </row>
    <row r="3" spans="1:8" x14ac:dyDescent="0.3">
      <c r="A3" s="1"/>
      <c r="B3" s="2"/>
      <c r="C3" s="2"/>
      <c r="D3" s="3"/>
      <c r="E3" s="27">
        <f>EndData1+1</f>
        <v>43070</v>
      </c>
      <c r="F3" s="27" t="str">
        <f>TEXT(E3,"[$-FC19]ДД ММММ ГГГ \г")</f>
        <v>01 декабря 2017 г</v>
      </c>
      <c r="G3" s="27" t="str">
        <f>TEXT(E3,"[$-FC19]ДД.ММ.ГГГ \г")</f>
        <v>01.12.2017 г</v>
      </c>
      <c r="H3" s="27"/>
    </row>
    <row r="4" spans="1:8" x14ac:dyDescent="0.3">
      <c r="A4" s="4"/>
      <c r="B4" s="5"/>
      <c r="C4" s="5"/>
      <c r="D4" s="6" t="s">
        <v>0</v>
      </c>
      <c r="E4" s="27"/>
      <c r="F4" s="27"/>
      <c r="G4" s="27"/>
      <c r="H4" s="27"/>
    </row>
    <row r="5" spans="1:8" x14ac:dyDescent="0.3">
      <c r="A5" s="40" t="s">
        <v>107</v>
      </c>
      <c r="B5" s="41"/>
      <c r="C5" s="55"/>
      <c r="D5" s="58">
        <v>2062447</v>
      </c>
      <c r="E5" s="28"/>
      <c r="F5" s="27"/>
      <c r="G5" s="27"/>
      <c r="H5" s="27"/>
    </row>
    <row r="6" spans="1:8" x14ac:dyDescent="0.3">
      <c r="A6" s="43" t="s">
        <v>1</v>
      </c>
      <c r="B6" s="49"/>
      <c r="C6" s="49"/>
      <c r="D6" s="60">
        <f>D10-D8-D7</f>
        <v>1799167.8176999995</v>
      </c>
      <c r="E6" s="27" t="str">
        <f>IF(F1="01","январь",(IF(F1="02","февраль",(IF(F1="03","март",(IF(F1="04","апрель",(IF(F1="05","май",(IF(F1="06","июнь",(IF(F1="07","июль",(IF(F1="08","август",(IF(F1="09","сентябрь",(IF(F1="08","август",(IF(F1="09","сентябрь",(IF(F1="10","октябрь",(IF(F1="11","ноябрь","декабрь")))))))))))))))))))))))))</f>
        <v>ноябрь</v>
      </c>
      <c r="F6" s="27"/>
      <c r="G6" s="27"/>
      <c r="H6" s="27"/>
    </row>
    <row r="7" spans="1:8" s="67" customFormat="1" x14ac:dyDescent="0.3">
      <c r="A7" s="50" t="s">
        <v>111</v>
      </c>
      <c r="B7" s="49"/>
      <c r="C7" s="49"/>
      <c r="D7" s="70">
        <v>1000000</v>
      </c>
      <c r="E7" s="69"/>
      <c r="F7" s="69"/>
      <c r="G7" s="69"/>
      <c r="H7" s="69"/>
    </row>
    <row r="8" spans="1:8" x14ac:dyDescent="0.3">
      <c r="A8" s="50" t="s">
        <v>10</v>
      </c>
      <c r="B8" s="49"/>
      <c r="C8" s="49"/>
      <c r="D8" s="61">
        <v>3925882</v>
      </c>
      <c r="E8" s="27"/>
      <c r="F8" s="27"/>
      <c r="G8" s="27"/>
      <c r="H8" s="27"/>
    </row>
    <row r="9" spans="1:8" x14ac:dyDescent="0.3">
      <c r="A9" s="50" t="s">
        <v>11</v>
      </c>
      <c r="B9" s="49"/>
      <c r="C9" s="49"/>
      <c r="D9" s="61">
        <v>808377.5</v>
      </c>
    </row>
    <row r="10" spans="1:8" x14ac:dyDescent="0.3">
      <c r="A10" s="51" t="s">
        <v>12</v>
      </c>
      <c r="B10" s="52"/>
      <c r="C10" s="52"/>
      <c r="D10" s="8">
        <f>D12-D5+D11</f>
        <v>6725049.8176999995</v>
      </c>
    </row>
    <row r="11" spans="1:8" x14ac:dyDescent="0.3">
      <c r="A11" s="51" t="s">
        <v>13</v>
      </c>
      <c r="B11" s="52"/>
      <c r="C11" s="52"/>
      <c r="D11" s="8">
        <f>B65+'Муниципальные районы'!P40</f>
        <v>6186641.0176999997</v>
      </c>
    </row>
    <row r="12" spans="1:8" x14ac:dyDescent="0.3">
      <c r="A12" s="42" t="str">
        <f>CONCATENATE("Остатки средств на ",G3,"ода")</f>
        <v>Остатки средств на 01.12.2017 года</v>
      </c>
      <c r="B12" s="43"/>
      <c r="C12" s="43"/>
      <c r="D12" s="63">
        <v>2600855.7999999998</v>
      </c>
    </row>
    <row r="13" spans="1:8" x14ac:dyDescent="0.3">
      <c r="A13" s="53" t="s">
        <v>14</v>
      </c>
      <c r="B13" s="54"/>
      <c r="C13" s="54"/>
      <c r="D13" s="7"/>
    </row>
    <row r="14" spans="1:8" x14ac:dyDescent="0.3">
      <c r="A14" s="53" t="s">
        <v>15</v>
      </c>
      <c r="B14" s="54"/>
      <c r="C14" s="54"/>
      <c r="D14" s="7">
        <f>SUM(D15:D16)</f>
        <v>94.6</v>
      </c>
    </row>
    <row r="15" spans="1:8" s="57" customFormat="1" ht="40.799999999999997" customHeight="1" x14ac:dyDescent="0.3">
      <c r="A15" s="56" t="s">
        <v>112</v>
      </c>
      <c r="B15" s="43"/>
      <c r="C15" s="43"/>
      <c r="D15" s="59">
        <v>87.1</v>
      </c>
    </row>
    <row r="16" spans="1:8" s="57" customFormat="1" x14ac:dyDescent="0.3">
      <c r="A16" s="56" t="s">
        <v>108</v>
      </c>
      <c r="B16" s="43"/>
      <c r="C16" s="43"/>
      <c r="D16" s="59">
        <v>7.5</v>
      </c>
    </row>
    <row r="17" spans="1:4" x14ac:dyDescent="0.3">
      <c r="A17" s="21"/>
      <c r="B17" s="22"/>
      <c r="C17" s="22"/>
      <c r="D17" s="20"/>
    </row>
    <row r="18" spans="1:4" x14ac:dyDescent="0.3">
      <c r="A18" s="23" t="s">
        <v>16</v>
      </c>
      <c r="B18" s="9"/>
      <c r="C18" s="9"/>
      <c r="D18" s="10"/>
    </row>
    <row r="19" spans="1:4" x14ac:dyDescent="0.3">
      <c r="A19" s="44" t="s">
        <v>17</v>
      </c>
      <c r="B19" s="46" t="s">
        <v>2</v>
      </c>
      <c r="C19" s="47" t="s">
        <v>3</v>
      </c>
      <c r="D19" s="48"/>
    </row>
    <row r="20" spans="1:4" ht="57" customHeight="1" x14ac:dyDescent="0.3">
      <c r="A20" s="45"/>
      <c r="B20" s="46"/>
      <c r="C20" s="24" t="s">
        <v>4</v>
      </c>
      <c r="D20" s="24" t="s">
        <v>5</v>
      </c>
    </row>
    <row r="21" spans="1:4" x14ac:dyDescent="0.3">
      <c r="A21" s="11" t="s">
        <v>62</v>
      </c>
      <c r="B21" s="35">
        <v>17292.26254</v>
      </c>
      <c r="C21" s="35">
        <v>9230.1331100000007</v>
      </c>
      <c r="D21" s="35">
        <v>1295.3088700000001</v>
      </c>
    </row>
    <row r="22" spans="1:4" x14ac:dyDescent="0.3">
      <c r="A22" s="11" t="s">
        <v>63</v>
      </c>
      <c r="B22" s="35">
        <v>4248.7229600000001</v>
      </c>
      <c r="C22" s="35">
        <v>3208.2231999999999</v>
      </c>
      <c r="D22" s="35">
        <v>586.93221000000005</v>
      </c>
    </row>
    <row r="23" spans="1:4" x14ac:dyDescent="0.3">
      <c r="A23" s="11" t="s">
        <v>64</v>
      </c>
      <c r="B23" s="35">
        <v>4802.0661</v>
      </c>
      <c r="C23" s="35">
        <v>3766.61553</v>
      </c>
      <c r="D23" s="35">
        <v>1035.45057</v>
      </c>
    </row>
    <row r="24" spans="1:4" x14ac:dyDescent="0.3">
      <c r="A24" s="11" t="s">
        <v>65</v>
      </c>
      <c r="B24" s="35">
        <v>63573.81493</v>
      </c>
      <c r="C24" s="35">
        <v>18683.155930000001</v>
      </c>
      <c r="D24" s="35">
        <v>5023.7970599999999</v>
      </c>
    </row>
    <row r="25" spans="1:4" ht="27.6" x14ac:dyDescent="0.3">
      <c r="A25" s="11" t="s">
        <v>66</v>
      </c>
      <c r="B25" s="35">
        <v>66074.110860000001</v>
      </c>
      <c r="C25" s="35">
        <v>3754.43433</v>
      </c>
      <c r="D25" s="35">
        <v>1272.80141</v>
      </c>
    </row>
    <row r="26" spans="1:4" x14ac:dyDescent="0.3">
      <c r="A26" s="11" t="s">
        <v>67</v>
      </c>
      <c r="B26" s="35">
        <v>8117.5346900000004</v>
      </c>
      <c r="C26" s="35">
        <v>2328.6420800000001</v>
      </c>
      <c r="D26" s="35">
        <v>402.73072999999999</v>
      </c>
    </row>
    <row r="27" spans="1:4" x14ac:dyDescent="0.3">
      <c r="A27" s="11" t="s">
        <v>68</v>
      </c>
      <c r="B27" s="35">
        <v>23488.606360000002</v>
      </c>
      <c r="C27" s="35">
        <v>1097.4368199999999</v>
      </c>
      <c r="D27" s="35">
        <v>247.78072</v>
      </c>
    </row>
    <row r="28" spans="1:4" ht="27.6" x14ac:dyDescent="0.3">
      <c r="A28" s="11" t="s">
        <v>69</v>
      </c>
      <c r="B28" s="35">
        <v>407956.2746</v>
      </c>
      <c r="C28" s="35">
        <v>2104.3013599999999</v>
      </c>
      <c r="D28" s="35">
        <v>742.24962000000005</v>
      </c>
    </row>
    <row r="29" spans="1:4" x14ac:dyDescent="0.3">
      <c r="A29" s="11" t="s">
        <v>70</v>
      </c>
      <c r="B29" s="35">
        <v>15174.5717</v>
      </c>
      <c r="C29" s="35">
        <v>3656.6234899999999</v>
      </c>
      <c r="D29" s="35">
        <v>832.77224000000001</v>
      </c>
    </row>
    <row r="30" spans="1:4" x14ac:dyDescent="0.3">
      <c r="A30" s="11" t="s">
        <v>71</v>
      </c>
      <c r="B30" s="35">
        <v>73422.668460000001</v>
      </c>
      <c r="C30" s="35">
        <v>9055.0983500000002</v>
      </c>
      <c r="D30" s="35">
        <v>1399.15166</v>
      </c>
    </row>
    <row r="31" spans="1:4" x14ac:dyDescent="0.3">
      <c r="A31" s="11" t="s">
        <v>72</v>
      </c>
      <c r="B31" s="35">
        <v>255048.78305</v>
      </c>
      <c r="C31" s="35">
        <v>8788.9652100000003</v>
      </c>
      <c r="D31" s="35">
        <v>2566.0465199999999</v>
      </c>
    </row>
    <row r="32" spans="1:4" x14ac:dyDescent="0.3">
      <c r="A32" s="11" t="s">
        <v>73</v>
      </c>
      <c r="B32" s="35">
        <v>675690.97060999996</v>
      </c>
      <c r="C32" s="35">
        <v>17793.678980000001</v>
      </c>
      <c r="D32" s="35">
        <v>4590.80879</v>
      </c>
    </row>
    <row r="33" spans="1:4" x14ac:dyDescent="0.3">
      <c r="A33" s="11" t="s">
        <v>74</v>
      </c>
      <c r="B33" s="35">
        <v>502726.23924000002</v>
      </c>
      <c r="C33" s="35">
        <v>15901.79809</v>
      </c>
      <c r="D33" s="35">
        <v>4517.3011900000001</v>
      </c>
    </row>
    <row r="34" spans="1:4" x14ac:dyDescent="0.3">
      <c r="A34" s="11" t="s">
        <v>75</v>
      </c>
      <c r="B34" s="35">
        <v>69302.331219999993</v>
      </c>
      <c r="C34" s="35">
        <v>1892.1823099999999</v>
      </c>
      <c r="D34" s="35">
        <v>236.37558999999999</v>
      </c>
    </row>
    <row r="35" spans="1:4" ht="27.6" x14ac:dyDescent="0.3">
      <c r="A35" s="11" t="s">
        <v>76</v>
      </c>
      <c r="B35" s="35">
        <v>88220.410990000004</v>
      </c>
      <c r="C35" s="35">
        <v>49355.72294</v>
      </c>
      <c r="D35" s="35">
        <v>12732.79703</v>
      </c>
    </row>
    <row r="36" spans="1:4" x14ac:dyDescent="0.3">
      <c r="A36" s="11" t="s">
        <v>77</v>
      </c>
      <c r="B36" s="35">
        <v>8031.8247099999999</v>
      </c>
      <c r="C36" s="35">
        <v>929.91409999999996</v>
      </c>
      <c r="D36" s="35">
        <v>228.40235000000001</v>
      </c>
    </row>
    <row r="37" spans="1:4" x14ac:dyDescent="0.3">
      <c r="A37" s="11" t="s">
        <v>78</v>
      </c>
      <c r="B37" s="35">
        <v>12156.30438</v>
      </c>
      <c r="C37" s="35">
        <v>3788.0579299999999</v>
      </c>
      <c r="D37" s="35">
        <v>224.25764000000001</v>
      </c>
    </row>
    <row r="38" spans="1:4" x14ac:dyDescent="0.3">
      <c r="A38" s="11" t="s">
        <v>79</v>
      </c>
      <c r="B38" s="35">
        <v>4840.3118199999999</v>
      </c>
      <c r="C38" s="35">
        <v>1926.7630999999999</v>
      </c>
      <c r="D38" s="35">
        <v>324.08148</v>
      </c>
    </row>
    <row r="39" spans="1:4" x14ac:dyDescent="0.3">
      <c r="A39" s="11" t="s">
        <v>80</v>
      </c>
      <c r="B39" s="35">
        <v>3422.0622400000002</v>
      </c>
      <c r="C39" s="35">
        <v>1751.43579</v>
      </c>
      <c r="D39" s="35">
        <v>453.28107</v>
      </c>
    </row>
    <row r="40" spans="1:4" ht="27.6" x14ac:dyDescent="0.3">
      <c r="A40" s="11" t="s">
        <v>81</v>
      </c>
      <c r="B40" s="35">
        <v>38771.110339999999</v>
      </c>
      <c r="C40" s="35">
        <v>15905.54681</v>
      </c>
      <c r="D40" s="35">
        <v>2977.1231699999998</v>
      </c>
    </row>
    <row r="41" spans="1:4" x14ac:dyDescent="0.3">
      <c r="A41" s="11" t="s">
        <v>82</v>
      </c>
      <c r="B41" s="35">
        <v>15615.725049999999</v>
      </c>
      <c r="C41" s="35">
        <v>733.45389999999998</v>
      </c>
      <c r="D41" s="35"/>
    </row>
    <row r="42" spans="1:4" x14ac:dyDescent="0.3">
      <c r="A42" s="11" t="s">
        <v>83</v>
      </c>
      <c r="B42" s="35">
        <v>305297.72756000003</v>
      </c>
      <c r="C42" s="35">
        <v>5954.6183099999998</v>
      </c>
      <c r="D42" s="35">
        <v>1194.8315399999999</v>
      </c>
    </row>
    <row r="43" spans="1:4" x14ac:dyDescent="0.3">
      <c r="A43" s="11" t="s">
        <v>84</v>
      </c>
      <c r="B43" s="35">
        <v>23062.904289999999</v>
      </c>
      <c r="C43" s="35">
        <v>12939.30636</v>
      </c>
      <c r="D43" s="35">
        <v>3585.9266899999998</v>
      </c>
    </row>
    <row r="44" spans="1:4" x14ac:dyDescent="0.3">
      <c r="A44" s="11" t="s">
        <v>85</v>
      </c>
      <c r="B44" s="35">
        <v>3241.1603</v>
      </c>
      <c r="C44" s="35">
        <v>2527.3990199999998</v>
      </c>
      <c r="D44" s="35">
        <v>318.26733999999999</v>
      </c>
    </row>
    <row r="45" spans="1:4" x14ac:dyDescent="0.3">
      <c r="A45" s="11" t="s">
        <v>86</v>
      </c>
      <c r="B45" s="35">
        <v>1806.5339300000001</v>
      </c>
      <c r="C45" s="35">
        <v>915.05</v>
      </c>
      <c r="D45" s="35">
        <v>204.01199</v>
      </c>
    </row>
    <row r="46" spans="1:4" x14ac:dyDescent="0.3">
      <c r="A46" s="11" t="s">
        <v>87</v>
      </c>
      <c r="B46" s="35">
        <v>2092.42274</v>
      </c>
      <c r="C46" s="35">
        <v>1395.80179</v>
      </c>
      <c r="D46" s="35">
        <v>330.12356</v>
      </c>
    </row>
    <row r="47" spans="1:4" x14ac:dyDescent="0.3">
      <c r="A47" s="11" t="s">
        <v>88</v>
      </c>
      <c r="B47" s="35">
        <v>2767.2860000000001</v>
      </c>
      <c r="C47" s="35">
        <v>1773.62655</v>
      </c>
      <c r="D47" s="35">
        <v>390.21566999999999</v>
      </c>
    </row>
    <row r="48" spans="1:4" x14ac:dyDescent="0.3">
      <c r="A48" s="11" t="s">
        <v>89</v>
      </c>
      <c r="B48" s="35">
        <v>1651.94696</v>
      </c>
      <c r="C48" s="35">
        <v>857.90977999999996</v>
      </c>
      <c r="D48" s="35">
        <v>231.41263000000001</v>
      </c>
    </row>
    <row r="49" spans="1:4" x14ac:dyDescent="0.3">
      <c r="A49" s="11" t="s">
        <v>90</v>
      </c>
      <c r="B49" s="35">
        <v>1135.2722799999999</v>
      </c>
      <c r="C49" s="35">
        <v>699.92466000000002</v>
      </c>
      <c r="D49" s="35">
        <v>152.41379000000001</v>
      </c>
    </row>
    <row r="50" spans="1:4" x14ac:dyDescent="0.3">
      <c r="A50" s="11" t="s">
        <v>91</v>
      </c>
      <c r="B50" s="35">
        <v>3642.1001200000001</v>
      </c>
      <c r="C50" s="35">
        <v>3535.0823500000001</v>
      </c>
      <c r="D50" s="35">
        <v>938.09159999999997</v>
      </c>
    </row>
    <row r="51" spans="1:4" x14ac:dyDescent="0.3">
      <c r="A51" s="11" t="s">
        <v>92</v>
      </c>
      <c r="B51" s="35">
        <v>788141.79786000005</v>
      </c>
      <c r="C51" s="35">
        <v>14646.247869999999</v>
      </c>
      <c r="D51" s="35">
        <v>4594.44553</v>
      </c>
    </row>
    <row r="52" spans="1:4" ht="27.6" x14ac:dyDescent="0.3">
      <c r="A52" s="11" t="s">
        <v>93</v>
      </c>
      <c r="B52" s="35">
        <v>292.63877000000002</v>
      </c>
      <c r="C52" s="35">
        <v>275.01499999999999</v>
      </c>
      <c r="D52" s="35">
        <v>17.62377</v>
      </c>
    </row>
    <row r="53" spans="1:4" x14ac:dyDescent="0.3">
      <c r="A53" s="11" t="s">
        <v>94</v>
      </c>
      <c r="B53" s="35">
        <v>2548.3982500000002</v>
      </c>
      <c r="C53" s="35">
        <v>1426.5866599999999</v>
      </c>
      <c r="D53" s="35">
        <v>404.44220000000001</v>
      </c>
    </row>
    <row r="54" spans="1:4" x14ac:dyDescent="0.3">
      <c r="A54" s="11" t="s">
        <v>95</v>
      </c>
      <c r="B54" s="35">
        <v>3716.1418399999998</v>
      </c>
      <c r="C54" s="35">
        <v>1481.5138199999999</v>
      </c>
      <c r="D54" s="35">
        <v>228.4478</v>
      </c>
    </row>
    <row r="55" spans="1:4" x14ac:dyDescent="0.3">
      <c r="A55" s="11" t="s">
        <v>96</v>
      </c>
      <c r="B55" s="35">
        <v>66047.39705</v>
      </c>
      <c r="C55" s="35">
        <v>1830.1168299999999</v>
      </c>
      <c r="D55" s="35">
        <v>340.22358000000003</v>
      </c>
    </row>
    <row r="56" spans="1:4" x14ac:dyDescent="0.3">
      <c r="A56" s="11" t="s">
        <v>97</v>
      </c>
      <c r="B56" s="35">
        <v>24769.898260000002</v>
      </c>
      <c r="C56" s="35">
        <v>12089.96816</v>
      </c>
      <c r="D56" s="35">
        <v>3115.3134399999999</v>
      </c>
    </row>
    <row r="57" spans="1:4" x14ac:dyDescent="0.3">
      <c r="A57" s="11" t="s">
        <v>98</v>
      </c>
      <c r="B57" s="35">
        <v>3357.5910199999998</v>
      </c>
      <c r="C57" s="35">
        <v>761.57289000000003</v>
      </c>
      <c r="D57" s="35">
        <v>21.824819999999999</v>
      </c>
    </row>
    <row r="58" spans="1:4" x14ac:dyDescent="0.3">
      <c r="A58" s="11" t="s">
        <v>99</v>
      </c>
      <c r="B58" s="35">
        <v>4578.4456099999998</v>
      </c>
      <c r="C58" s="35">
        <v>1158.1201699999999</v>
      </c>
      <c r="D58" s="35">
        <v>264.66388999999998</v>
      </c>
    </row>
    <row r="59" spans="1:4" x14ac:dyDescent="0.3">
      <c r="A59" s="11" t="s">
        <v>100</v>
      </c>
      <c r="B59" s="35">
        <v>2038.21406</v>
      </c>
      <c r="C59" s="35">
        <v>966.94839999999999</v>
      </c>
      <c r="D59" s="35">
        <v>259.86525999999998</v>
      </c>
    </row>
    <row r="60" spans="1:4" x14ac:dyDescent="0.3">
      <c r="A60" s="11" t="s">
        <v>101</v>
      </c>
      <c r="B60" s="35">
        <v>52018.137519999997</v>
      </c>
      <c r="C60" s="35">
        <v>1770.1104600000001</v>
      </c>
      <c r="D60" s="35">
        <v>479.73241999999999</v>
      </c>
    </row>
    <row r="61" spans="1:4" x14ac:dyDescent="0.3">
      <c r="A61" s="11" t="s">
        <v>102</v>
      </c>
      <c r="B61" s="35">
        <v>8180.6384900000003</v>
      </c>
      <c r="C61" s="35">
        <v>474.04914000000002</v>
      </c>
      <c r="D61" s="35">
        <v>114.75816</v>
      </c>
    </row>
    <row r="62" spans="1:4" x14ac:dyDescent="0.3">
      <c r="A62" s="11" t="s">
        <v>103</v>
      </c>
      <c r="B62" s="35">
        <v>1981.6300100000001</v>
      </c>
      <c r="C62" s="35">
        <v>518.77211999999997</v>
      </c>
      <c r="D62" s="35">
        <v>164.95177000000001</v>
      </c>
    </row>
    <row r="63" spans="1:4" x14ac:dyDescent="0.3">
      <c r="A63" s="11" t="s">
        <v>104</v>
      </c>
      <c r="B63" s="35">
        <v>1085.3981900000001</v>
      </c>
      <c r="C63" s="35">
        <v>721.12784999999997</v>
      </c>
      <c r="D63" s="35">
        <v>215.23534000000001</v>
      </c>
    </row>
    <row r="64" spans="1:4" s="62" customFormat="1" x14ac:dyDescent="0.3">
      <c r="A64" s="68" t="s">
        <v>110</v>
      </c>
      <c r="B64" s="64">
        <v>1020000</v>
      </c>
      <c r="C64" s="64"/>
      <c r="D64" s="64"/>
    </row>
    <row r="65" spans="1:4" x14ac:dyDescent="0.3">
      <c r="A65" s="25" t="s">
        <v>2</v>
      </c>
      <c r="B65" s="36">
        <f>SUM(B21:B64)</f>
        <v>4681430.38796</v>
      </c>
      <c r="C65" s="36">
        <f>SUM(C21:C64)</f>
        <v>244371.05154999995</v>
      </c>
      <c r="D65" s="74">
        <f>SUM(D21:D64)</f>
        <v>59256.272709999976</v>
      </c>
    </row>
  </sheetData>
  <mergeCells count="17">
    <mergeCell ref="A7:C7"/>
    <mergeCell ref="A1:D1"/>
    <mergeCell ref="A2:D2"/>
    <mergeCell ref="A5:C5"/>
    <mergeCell ref="A12:C12"/>
    <mergeCell ref="A19:A20"/>
    <mergeCell ref="B19:B20"/>
    <mergeCell ref="C19:D19"/>
    <mergeCell ref="A6:C6"/>
    <mergeCell ref="A8:C8"/>
    <mergeCell ref="A9:C9"/>
    <mergeCell ref="A10:C10"/>
    <mergeCell ref="A11:C11"/>
    <mergeCell ref="A13:C13"/>
    <mergeCell ref="A14:C14"/>
    <mergeCell ref="A16:C16"/>
    <mergeCell ref="A15:C15"/>
  </mergeCells>
  <pageMargins left="0.70866141732283472" right="0.5" top="0.32" bottom="0.37" header="0.31496062992125984" footer="0.2"/>
  <pageSetup paperSize="9" scale="68" orientation="portrait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view="pageBreakPreview" topLeftCell="A34" zoomScaleNormal="100" zoomScaleSheetLayoutView="100" workbookViewId="0">
      <selection activeCell="L35" sqref="L35"/>
    </sheetView>
  </sheetViews>
  <sheetFormatPr defaultRowHeight="14.4" x14ac:dyDescent="0.3"/>
  <cols>
    <col min="1" max="1" width="35.77734375" customWidth="1"/>
    <col min="2" max="2" width="13.109375" customWidth="1"/>
    <col min="3" max="3" width="10.5546875" customWidth="1"/>
    <col min="4" max="4" width="11.44140625" customWidth="1"/>
    <col min="5" max="6" width="13.109375" customWidth="1"/>
    <col min="7" max="7" width="13.33203125" customWidth="1"/>
    <col min="8" max="8" width="13.6640625" customWidth="1"/>
    <col min="9" max="9" width="10.88671875" customWidth="1"/>
    <col min="10" max="10" width="12.6640625" customWidth="1"/>
    <col min="11" max="11" width="11" customWidth="1"/>
    <col min="12" max="13" width="11.88671875" customWidth="1"/>
    <col min="14" max="14" width="13.109375" customWidth="1"/>
    <col min="15" max="15" width="13.21875" customWidth="1"/>
    <col min="16" max="16" width="11.6640625" customWidth="1"/>
  </cols>
  <sheetData>
    <row r="1" spans="1:20" s="15" customFormat="1" ht="15.6" x14ac:dyDescent="0.3">
      <c r="A1" s="18"/>
      <c r="C1" s="16" t="s">
        <v>8</v>
      </c>
    </row>
    <row r="2" spans="1:20" s="71" customFormat="1" ht="15.6" x14ac:dyDescent="0.3">
      <c r="A2" s="73"/>
      <c r="C2" s="72"/>
    </row>
    <row r="3" spans="1:20" x14ac:dyDescent="0.3">
      <c r="A3" s="19" t="str">
        <f>TEXT(EndData2,"[$-FC19]ДД.ММ.ГГГ")</f>
        <v>00.01.1900</v>
      </c>
      <c r="C3" s="12"/>
      <c r="P3" s="66" t="s">
        <v>7</v>
      </c>
    </row>
    <row r="4" spans="1:20" s="14" customFormat="1" ht="52.8" x14ac:dyDescent="0.25">
      <c r="A4" s="17" t="s">
        <v>18</v>
      </c>
      <c r="B4" s="33" t="s">
        <v>19</v>
      </c>
      <c r="C4" s="34" t="s">
        <v>20</v>
      </c>
      <c r="D4" s="34" t="s">
        <v>21</v>
      </c>
      <c r="E4" s="34" t="s">
        <v>22</v>
      </c>
      <c r="F4" s="34" t="s">
        <v>23</v>
      </c>
      <c r="G4" s="34" t="s">
        <v>24</v>
      </c>
      <c r="H4" s="34" t="s">
        <v>25</v>
      </c>
      <c r="I4" s="34" t="s">
        <v>26</v>
      </c>
      <c r="J4" s="34" t="s">
        <v>27</v>
      </c>
      <c r="K4" s="34" t="s">
        <v>28</v>
      </c>
      <c r="L4" s="34" t="s">
        <v>29</v>
      </c>
      <c r="M4" s="34" t="s">
        <v>30</v>
      </c>
      <c r="N4" s="34" t="s">
        <v>31</v>
      </c>
      <c r="O4" s="34" t="s">
        <v>32</v>
      </c>
      <c r="P4" s="13" t="s">
        <v>6</v>
      </c>
    </row>
    <row r="5" spans="1:20" ht="27.6" x14ac:dyDescent="0.3">
      <c r="A5" s="32" t="s">
        <v>33</v>
      </c>
      <c r="B5" s="37"/>
      <c r="C5" s="37"/>
      <c r="D5" s="37"/>
      <c r="E5" s="37"/>
      <c r="F5" s="37"/>
      <c r="G5" s="37"/>
      <c r="H5" s="37"/>
      <c r="I5" s="37"/>
      <c r="J5" s="37">
        <v>1368.25</v>
      </c>
      <c r="K5" s="37">
        <v>185.25919999999999</v>
      </c>
      <c r="L5" s="37"/>
      <c r="M5" s="37"/>
      <c r="N5" s="37"/>
      <c r="O5" s="37"/>
      <c r="P5" s="38">
        <v>1553.5092</v>
      </c>
      <c r="Q5" s="31"/>
      <c r="R5" s="31"/>
      <c r="S5" s="31"/>
      <c r="T5" s="31"/>
    </row>
    <row r="6" spans="1:20" ht="41.4" x14ac:dyDescent="0.3">
      <c r="A6" s="32" t="s">
        <v>34</v>
      </c>
      <c r="B6" s="37"/>
      <c r="C6" s="37">
        <v>18266.833999999999</v>
      </c>
      <c r="D6" s="37">
        <v>19454.166000000001</v>
      </c>
      <c r="E6" s="37">
        <v>5692.5379999999996</v>
      </c>
      <c r="F6" s="37">
        <v>11690.73</v>
      </c>
      <c r="G6" s="37">
        <v>19720.75</v>
      </c>
      <c r="H6" s="37"/>
      <c r="I6" s="37">
        <v>7400</v>
      </c>
      <c r="J6" s="37">
        <v>829.83299999999997</v>
      </c>
      <c r="K6" s="37">
        <v>5304.0442000000003</v>
      </c>
      <c r="L6" s="37">
        <v>52158.969400000002</v>
      </c>
      <c r="M6" s="37">
        <v>9648.9169999999995</v>
      </c>
      <c r="N6" s="37">
        <v>12800</v>
      </c>
      <c r="O6" s="37">
        <v>12239.532999999999</v>
      </c>
      <c r="P6" s="38">
        <v>175206.31460000001</v>
      </c>
      <c r="Q6" s="31"/>
      <c r="R6" s="31"/>
      <c r="S6" s="31"/>
      <c r="T6" s="31"/>
    </row>
    <row r="7" spans="1:20" ht="41.4" x14ac:dyDescent="0.3">
      <c r="A7" s="32" t="s">
        <v>35</v>
      </c>
      <c r="B7" s="37">
        <v>109680.2248</v>
      </c>
      <c r="C7" s="37"/>
      <c r="D7" s="37">
        <v>7075</v>
      </c>
      <c r="E7" s="37">
        <v>5000</v>
      </c>
      <c r="F7" s="37"/>
      <c r="G7" s="37">
        <v>11701.35</v>
      </c>
      <c r="H7" s="37">
        <v>8024.2340000000004</v>
      </c>
      <c r="I7" s="37">
        <v>5649</v>
      </c>
      <c r="J7" s="37">
        <v>17410.484</v>
      </c>
      <c r="K7" s="37"/>
      <c r="L7" s="37"/>
      <c r="M7" s="37"/>
      <c r="N7" s="37">
        <v>2917.4609999999998</v>
      </c>
      <c r="O7" s="37"/>
      <c r="P7" s="38">
        <v>167457.75380000001</v>
      </c>
      <c r="Q7" s="31"/>
      <c r="R7" s="31"/>
      <c r="S7" s="31"/>
      <c r="T7" s="31"/>
    </row>
    <row r="8" spans="1:20" ht="82.8" x14ac:dyDescent="0.3">
      <c r="A8" s="32" t="s">
        <v>36</v>
      </c>
      <c r="B8" s="37">
        <v>61000</v>
      </c>
      <c r="C8" s="37">
        <v>50452.630100000002</v>
      </c>
      <c r="D8" s="37">
        <v>16959.332999999999</v>
      </c>
      <c r="E8" s="37">
        <v>18687.75</v>
      </c>
      <c r="F8" s="37">
        <v>7370.4</v>
      </c>
      <c r="G8" s="37">
        <v>17788.25</v>
      </c>
      <c r="H8" s="37">
        <v>7151.9714000000004</v>
      </c>
      <c r="I8" s="37">
        <v>1000</v>
      </c>
      <c r="J8" s="37">
        <v>24097.050999999999</v>
      </c>
      <c r="K8" s="37">
        <v>2949.2365</v>
      </c>
      <c r="L8" s="37">
        <v>13768.1572</v>
      </c>
      <c r="M8" s="37">
        <v>10342.5</v>
      </c>
      <c r="N8" s="37">
        <v>8000</v>
      </c>
      <c r="O8" s="37">
        <v>12119.66</v>
      </c>
      <c r="P8" s="38">
        <v>251686.93919999999</v>
      </c>
      <c r="Q8" s="31"/>
      <c r="R8" s="31"/>
      <c r="S8" s="31"/>
      <c r="T8" s="31"/>
    </row>
    <row r="9" spans="1:20" ht="110.4" x14ac:dyDescent="0.3">
      <c r="A9" s="32" t="s">
        <v>37</v>
      </c>
      <c r="B9" s="37">
        <v>93106.165900000007</v>
      </c>
      <c r="C9" s="37">
        <v>436.63135999999997</v>
      </c>
      <c r="D9" s="37">
        <v>954.06510000000003</v>
      </c>
      <c r="E9" s="37">
        <v>873.01499999999999</v>
      </c>
      <c r="F9" s="37">
        <v>46.15354</v>
      </c>
      <c r="G9" s="37">
        <v>11637.79161</v>
      </c>
      <c r="H9" s="37"/>
      <c r="I9" s="37">
        <v>322.50200000000001</v>
      </c>
      <c r="J9" s="37">
        <v>12960.838530000001</v>
      </c>
      <c r="K9" s="37">
        <v>260.8</v>
      </c>
      <c r="L9" s="37">
        <v>1073.73714</v>
      </c>
      <c r="M9" s="37"/>
      <c r="N9" s="37">
        <v>2454.4794099999999</v>
      </c>
      <c r="O9" s="37">
        <v>1335.7161799999999</v>
      </c>
      <c r="P9" s="38">
        <v>125461.89577</v>
      </c>
      <c r="Q9" s="31"/>
      <c r="R9" s="31"/>
      <c r="S9" s="31"/>
      <c r="T9" s="31"/>
    </row>
    <row r="10" spans="1:20" ht="82.8" x14ac:dyDescent="0.3">
      <c r="A10" s="32" t="s">
        <v>117</v>
      </c>
      <c r="B10" s="37">
        <v>3248.7326800000001</v>
      </c>
      <c r="C10" s="37">
        <v>6097.7840699999997</v>
      </c>
      <c r="D10" s="37">
        <v>6776.99647</v>
      </c>
      <c r="E10" s="37"/>
      <c r="F10" s="37"/>
      <c r="G10" s="37">
        <v>-1430.6275000000001</v>
      </c>
      <c r="H10" s="37"/>
      <c r="I10" s="37">
        <v>3515.8</v>
      </c>
      <c r="J10" s="37"/>
      <c r="K10" s="37"/>
      <c r="L10" s="37"/>
      <c r="M10" s="37"/>
      <c r="N10" s="37"/>
      <c r="O10" s="37"/>
      <c r="P10" s="38">
        <v>18208.685720000001</v>
      </c>
      <c r="Q10" s="31"/>
      <c r="R10" s="31"/>
      <c r="S10" s="31"/>
      <c r="T10" s="31"/>
    </row>
    <row r="11" spans="1:20" ht="110.4" x14ac:dyDescent="0.3">
      <c r="A11" s="32" t="s">
        <v>38</v>
      </c>
      <c r="B11" s="37">
        <v>115</v>
      </c>
      <c r="C11" s="37"/>
      <c r="D11" s="37"/>
      <c r="E11" s="37"/>
      <c r="F11" s="37"/>
      <c r="G11" s="37"/>
      <c r="H11" s="37"/>
      <c r="I11" s="37"/>
      <c r="J11" s="37">
        <v>0.41699999999999998</v>
      </c>
      <c r="K11" s="37">
        <v>3.1080000000000001</v>
      </c>
      <c r="L11" s="37">
        <v>12.29508</v>
      </c>
      <c r="M11" s="37">
        <v>10.587429999999999</v>
      </c>
      <c r="N11" s="37">
        <v>12.29508</v>
      </c>
      <c r="O11" s="37"/>
      <c r="P11" s="38">
        <v>153.70258999999999</v>
      </c>
      <c r="Q11" s="31"/>
      <c r="R11" s="31"/>
      <c r="S11" s="31"/>
      <c r="T11" s="31"/>
    </row>
    <row r="12" spans="1:20" ht="82.8" x14ac:dyDescent="0.3">
      <c r="A12" s="32" t="s">
        <v>39</v>
      </c>
      <c r="B12" s="37"/>
      <c r="C12" s="37">
        <v>3775.2503400000001</v>
      </c>
      <c r="D12" s="37">
        <v>632</v>
      </c>
      <c r="E12" s="37">
        <v>311</v>
      </c>
      <c r="F12" s="37">
        <v>142.666</v>
      </c>
      <c r="G12" s="37">
        <v>612</v>
      </c>
      <c r="H12" s="37">
        <v>153.27199999999999</v>
      </c>
      <c r="I12" s="37">
        <v>43</v>
      </c>
      <c r="J12" s="37"/>
      <c r="K12" s="37"/>
      <c r="L12" s="37">
        <v>258.56319999999999</v>
      </c>
      <c r="M12" s="37">
        <v>232.333</v>
      </c>
      <c r="N12" s="37">
        <v>239.23759999999999</v>
      </c>
      <c r="O12" s="37">
        <v>142.90899999999999</v>
      </c>
      <c r="P12" s="38">
        <v>6542.2311399999999</v>
      </c>
      <c r="Q12" s="31"/>
      <c r="R12" s="31"/>
      <c r="S12" s="31"/>
      <c r="T12" s="31"/>
    </row>
    <row r="13" spans="1:20" ht="110.4" x14ac:dyDescent="0.3">
      <c r="A13" s="32" t="s">
        <v>40</v>
      </c>
      <c r="B13" s="37">
        <v>544.20000000000005</v>
      </c>
      <c r="C13" s="37">
        <v>258.334</v>
      </c>
      <c r="D13" s="37">
        <v>172.25</v>
      </c>
      <c r="E13" s="37">
        <v>70</v>
      </c>
      <c r="F13" s="37">
        <v>86.082999999999998</v>
      </c>
      <c r="G13" s="37">
        <v>86.083330000000004</v>
      </c>
      <c r="H13" s="37">
        <v>120.21453</v>
      </c>
      <c r="I13" s="37">
        <v>100</v>
      </c>
      <c r="J13" s="37">
        <v>77.466999999999999</v>
      </c>
      <c r="K13" s="37">
        <v>92.796199999999999</v>
      </c>
      <c r="L13" s="37">
        <v>51</v>
      </c>
      <c r="M13" s="37">
        <v>75.5</v>
      </c>
      <c r="N13" s="37">
        <v>96</v>
      </c>
      <c r="O13" s="37">
        <v>85.680999999999997</v>
      </c>
      <c r="P13" s="38">
        <v>1915.60906</v>
      </c>
      <c r="Q13" s="31"/>
      <c r="R13" s="31"/>
      <c r="S13" s="31"/>
      <c r="T13" s="31"/>
    </row>
    <row r="14" spans="1:20" ht="69" x14ac:dyDescent="0.3">
      <c r="A14" s="32" t="s">
        <v>41</v>
      </c>
      <c r="B14" s="37">
        <v>272</v>
      </c>
      <c r="C14" s="37">
        <v>161.80000000000001</v>
      </c>
      <c r="D14" s="37">
        <v>250</v>
      </c>
      <c r="E14" s="37">
        <v>158.5</v>
      </c>
      <c r="F14" s="37">
        <v>72</v>
      </c>
      <c r="G14" s="37">
        <v>155</v>
      </c>
      <c r="H14" s="37"/>
      <c r="I14" s="37">
        <v>36.200000000000003</v>
      </c>
      <c r="J14" s="37">
        <v>266.68</v>
      </c>
      <c r="K14" s="37">
        <v>65.099999999999994</v>
      </c>
      <c r="L14" s="37">
        <v>137.10337999999999</v>
      </c>
      <c r="M14" s="37">
        <v>80</v>
      </c>
      <c r="N14" s="37">
        <v>77</v>
      </c>
      <c r="O14" s="37">
        <v>4.9160000000000004</v>
      </c>
      <c r="P14" s="38">
        <v>1736.2993799999999</v>
      </c>
      <c r="Q14" s="31"/>
      <c r="R14" s="31"/>
      <c r="S14" s="31"/>
      <c r="T14" s="31"/>
    </row>
    <row r="15" spans="1:20" ht="96.6" x14ac:dyDescent="0.3">
      <c r="A15" s="32" t="s">
        <v>42</v>
      </c>
      <c r="B15" s="37">
        <v>1203.28</v>
      </c>
      <c r="C15" s="37">
        <v>939.36599999999999</v>
      </c>
      <c r="D15" s="37">
        <v>213</v>
      </c>
      <c r="E15" s="37">
        <v>62.6</v>
      </c>
      <c r="F15" s="37">
        <v>15</v>
      </c>
      <c r="G15" s="37">
        <v>155</v>
      </c>
      <c r="H15" s="37">
        <v>106.45169</v>
      </c>
      <c r="I15" s="37">
        <v>131.15</v>
      </c>
      <c r="J15" s="37">
        <v>302.25299999999999</v>
      </c>
      <c r="K15" s="37">
        <v>68</v>
      </c>
      <c r="L15" s="37">
        <v>130.31478000000001</v>
      </c>
      <c r="M15" s="37">
        <v>106.52585999999999</v>
      </c>
      <c r="N15" s="37">
        <v>207.5</v>
      </c>
      <c r="O15" s="37">
        <v>37.347610000000003</v>
      </c>
      <c r="P15" s="38">
        <v>3677.7889399999999</v>
      </c>
      <c r="Q15" s="31"/>
      <c r="R15" s="31"/>
      <c r="S15" s="31"/>
      <c r="T15" s="31"/>
    </row>
    <row r="16" spans="1:20" ht="124.2" x14ac:dyDescent="0.3">
      <c r="A16" s="32" t="s">
        <v>43</v>
      </c>
      <c r="B16" s="37">
        <v>22833.15756</v>
      </c>
      <c r="C16" s="37">
        <v>1988.9351999999999</v>
      </c>
      <c r="D16" s="37">
        <v>175</v>
      </c>
      <c r="E16" s="37"/>
      <c r="F16" s="37"/>
      <c r="G16" s="37"/>
      <c r="H16" s="37"/>
      <c r="I16" s="37"/>
      <c r="J16" s="37">
        <v>180</v>
      </c>
      <c r="K16" s="37"/>
      <c r="L16" s="37"/>
      <c r="M16" s="37"/>
      <c r="N16" s="37"/>
      <c r="O16" s="37"/>
      <c r="P16" s="38">
        <v>25177.09276</v>
      </c>
      <c r="Q16" s="31"/>
      <c r="R16" s="31"/>
      <c r="S16" s="31"/>
      <c r="T16" s="31"/>
    </row>
    <row r="17" spans="1:20" ht="110.4" x14ac:dyDescent="0.3">
      <c r="A17" s="32" t="s">
        <v>44</v>
      </c>
      <c r="B17" s="37"/>
      <c r="C17" s="37">
        <v>3480.3409999999999</v>
      </c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8">
        <v>3480.3409999999999</v>
      </c>
      <c r="Q17" s="31"/>
      <c r="R17" s="31"/>
      <c r="S17" s="31"/>
      <c r="T17" s="31"/>
    </row>
    <row r="18" spans="1:20" ht="110.4" x14ac:dyDescent="0.3">
      <c r="A18" s="32" t="s">
        <v>45</v>
      </c>
      <c r="B18" s="37">
        <v>170.15</v>
      </c>
      <c r="C18" s="37">
        <v>150</v>
      </c>
      <c r="D18" s="37"/>
      <c r="E18" s="37"/>
      <c r="F18" s="37"/>
      <c r="G18" s="37">
        <v>28.13</v>
      </c>
      <c r="H18" s="37"/>
      <c r="I18" s="37"/>
      <c r="J18" s="37">
        <v>37.5</v>
      </c>
      <c r="K18" s="37"/>
      <c r="L18" s="37"/>
      <c r="M18" s="37"/>
      <c r="N18" s="37"/>
      <c r="O18" s="37"/>
      <c r="P18" s="38">
        <v>385.78</v>
      </c>
      <c r="Q18" s="31"/>
      <c r="R18" s="31"/>
      <c r="S18" s="31"/>
      <c r="T18" s="31"/>
    </row>
    <row r="19" spans="1:20" ht="372.6" x14ac:dyDescent="0.3">
      <c r="A19" s="32" t="s">
        <v>46</v>
      </c>
      <c r="B19" s="37">
        <v>13700</v>
      </c>
      <c r="C19" s="37">
        <v>10340.235629999999</v>
      </c>
      <c r="D19" s="37">
        <v>2400</v>
      </c>
      <c r="E19" s="37">
        <v>600</v>
      </c>
      <c r="F19" s="37">
        <v>215</v>
      </c>
      <c r="G19" s="37">
        <v>2500</v>
      </c>
      <c r="H19" s="37">
        <v>905.32736999999997</v>
      </c>
      <c r="I19" s="37">
        <v>105</v>
      </c>
      <c r="J19" s="37">
        <v>4569.5631700000004</v>
      </c>
      <c r="K19" s="37">
        <v>2887.5169999999998</v>
      </c>
      <c r="L19" s="37">
        <v>1430.5</v>
      </c>
      <c r="M19" s="37"/>
      <c r="N19" s="37">
        <v>1200</v>
      </c>
      <c r="O19" s="37">
        <v>2557.7849999999999</v>
      </c>
      <c r="P19" s="38">
        <v>43410.928169999999</v>
      </c>
      <c r="Q19" s="31"/>
      <c r="R19" s="31"/>
      <c r="S19" s="31"/>
      <c r="T19" s="31"/>
    </row>
    <row r="20" spans="1:20" ht="179.4" x14ac:dyDescent="0.3">
      <c r="A20" s="32" t="s">
        <v>47</v>
      </c>
      <c r="B20" s="37">
        <v>151535.87799000001</v>
      </c>
      <c r="C20" s="37">
        <v>81000</v>
      </c>
      <c r="D20" s="37">
        <v>24693.651000000002</v>
      </c>
      <c r="E20" s="37">
        <v>9325.6801200000009</v>
      </c>
      <c r="F20" s="37">
        <v>7300</v>
      </c>
      <c r="G20" s="37">
        <v>20559.541000000001</v>
      </c>
      <c r="H20" s="37">
        <v>9975.4590000000007</v>
      </c>
      <c r="I20" s="37">
        <v>1700</v>
      </c>
      <c r="J20" s="37">
        <v>20781</v>
      </c>
      <c r="K20" s="37">
        <v>6830</v>
      </c>
      <c r="L20" s="37"/>
      <c r="M20" s="37">
        <v>13256.25</v>
      </c>
      <c r="N20" s="37">
        <v>11328.69087</v>
      </c>
      <c r="O20" s="37">
        <v>13878.250019999999</v>
      </c>
      <c r="P20" s="38">
        <v>372164.4</v>
      </c>
      <c r="Q20" s="31"/>
      <c r="R20" s="31"/>
      <c r="S20" s="31"/>
      <c r="T20" s="31"/>
    </row>
    <row r="21" spans="1:20" ht="110.4" x14ac:dyDescent="0.3">
      <c r="A21" s="32" t="s">
        <v>48</v>
      </c>
      <c r="B21" s="37">
        <v>9370</v>
      </c>
      <c r="C21" s="37">
        <v>3020</v>
      </c>
      <c r="D21" s="37">
        <v>2024</v>
      </c>
      <c r="E21" s="37">
        <v>650</v>
      </c>
      <c r="F21" s="37">
        <v>300</v>
      </c>
      <c r="G21" s="37">
        <v>1775.6</v>
      </c>
      <c r="H21" s="37">
        <v>1564</v>
      </c>
      <c r="I21" s="37">
        <v>70</v>
      </c>
      <c r="J21" s="37"/>
      <c r="K21" s="37">
        <v>1682.95</v>
      </c>
      <c r="L21" s="37">
        <v>1970.7</v>
      </c>
      <c r="M21" s="37">
        <v>-420.42</v>
      </c>
      <c r="N21" s="37">
        <v>6887.33</v>
      </c>
      <c r="O21" s="37">
        <v>1321.3209999999999</v>
      </c>
      <c r="P21" s="38">
        <v>30215.481</v>
      </c>
      <c r="Q21" s="31"/>
      <c r="R21" s="31"/>
      <c r="S21" s="31"/>
      <c r="T21" s="31"/>
    </row>
    <row r="22" spans="1:20" ht="165.6" x14ac:dyDescent="0.3">
      <c r="A22" s="32" t="s">
        <v>116</v>
      </c>
      <c r="B22" s="37">
        <v>31.59</v>
      </c>
      <c r="C22" s="37">
        <v>21.387699999999999</v>
      </c>
      <c r="D22" s="37"/>
      <c r="E22" s="37"/>
      <c r="F22" s="37"/>
      <c r="G22" s="37"/>
      <c r="H22" s="37">
        <v>3.7240000000000002</v>
      </c>
      <c r="I22" s="37"/>
      <c r="J22" s="37">
        <v>7.0225799999999996</v>
      </c>
      <c r="K22" s="37">
        <v>4.0101599999999999</v>
      </c>
      <c r="L22" s="37"/>
      <c r="M22" s="37"/>
      <c r="N22" s="37">
        <v>-4.0119999999999996</v>
      </c>
      <c r="O22" s="37"/>
      <c r="P22" s="38">
        <v>63.722439999999999</v>
      </c>
      <c r="Q22" s="31"/>
      <c r="R22" s="31"/>
      <c r="S22" s="31"/>
      <c r="T22" s="31"/>
    </row>
    <row r="23" spans="1:20" ht="96.6" x14ac:dyDescent="0.3">
      <c r="A23" s="32" t="s">
        <v>49</v>
      </c>
      <c r="B23" s="37">
        <v>450</v>
      </c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8">
        <v>450</v>
      </c>
      <c r="Q23" s="31"/>
      <c r="R23" s="31"/>
      <c r="S23" s="31"/>
      <c r="T23" s="31"/>
    </row>
    <row r="24" spans="1:20" ht="138" x14ac:dyDescent="0.3">
      <c r="A24" s="32" t="s">
        <v>50</v>
      </c>
      <c r="B24" s="37">
        <v>3174.26</v>
      </c>
      <c r="C24" s="37">
        <v>1868</v>
      </c>
      <c r="D24" s="37">
        <v>350</v>
      </c>
      <c r="E24" s="37">
        <v>100</v>
      </c>
      <c r="F24" s="37">
        <v>98.6</v>
      </c>
      <c r="G24" s="37">
        <v>243</v>
      </c>
      <c r="H24" s="37">
        <v>73.903000000000006</v>
      </c>
      <c r="I24" s="37">
        <v>18</v>
      </c>
      <c r="J24" s="37">
        <v>1054</v>
      </c>
      <c r="K24" s="37">
        <v>223</v>
      </c>
      <c r="L24" s="37">
        <v>314.19900000000001</v>
      </c>
      <c r="M24" s="37">
        <v>215.46</v>
      </c>
      <c r="N24" s="37">
        <v>380</v>
      </c>
      <c r="O24" s="37"/>
      <c r="P24" s="38">
        <v>8112.4219999999996</v>
      </c>
      <c r="Q24" s="31"/>
      <c r="R24" s="31"/>
      <c r="S24" s="31"/>
      <c r="T24" s="31"/>
    </row>
    <row r="25" spans="1:20" ht="82.8" x14ac:dyDescent="0.3">
      <c r="A25" s="32" t="s">
        <v>51</v>
      </c>
      <c r="B25" s="37"/>
      <c r="C25" s="37">
        <v>334.334</v>
      </c>
      <c r="D25" s="37"/>
      <c r="E25" s="37"/>
      <c r="F25" s="37">
        <v>44.610999999999997</v>
      </c>
      <c r="G25" s="37"/>
      <c r="H25" s="37">
        <v>454.11599999999999</v>
      </c>
      <c r="I25" s="37"/>
      <c r="J25" s="37"/>
      <c r="K25" s="37"/>
      <c r="L25" s="37"/>
      <c r="M25" s="37"/>
      <c r="N25" s="37"/>
      <c r="O25" s="37"/>
      <c r="P25" s="38">
        <v>833.06100000000004</v>
      </c>
      <c r="Q25" s="31"/>
      <c r="R25" s="31"/>
      <c r="S25" s="31"/>
      <c r="T25" s="31"/>
    </row>
    <row r="26" spans="1:20" ht="138" x14ac:dyDescent="0.3">
      <c r="A26" s="32" t="s">
        <v>52</v>
      </c>
      <c r="B26" s="37">
        <v>72776.282130000007</v>
      </c>
      <c r="C26" s="37">
        <v>26980.266</v>
      </c>
      <c r="D26" s="37">
        <v>10393.495000000001</v>
      </c>
      <c r="E26" s="37">
        <v>960</v>
      </c>
      <c r="F26" s="37">
        <v>1500</v>
      </c>
      <c r="G26" s="37">
        <v>558.1</v>
      </c>
      <c r="H26" s="37">
        <v>2578.94166</v>
      </c>
      <c r="I26" s="37">
        <v>570</v>
      </c>
      <c r="J26" s="37">
        <v>13076.998</v>
      </c>
      <c r="K26" s="37">
        <v>3172.4389999999999</v>
      </c>
      <c r="L26" s="37">
        <v>3819.1039999999998</v>
      </c>
      <c r="M26" s="37">
        <v>2786.15</v>
      </c>
      <c r="N26" s="37">
        <v>4572.3507</v>
      </c>
      <c r="O26" s="37">
        <v>3063.1146100000001</v>
      </c>
      <c r="P26" s="38">
        <v>146807.24110000001</v>
      </c>
      <c r="Q26" s="31"/>
      <c r="R26" s="31"/>
      <c r="S26" s="31"/>
      <c r="T26" s="31"/>
    </row>
    <row r="27" spans="1:20" ht="82.8" x14ac:dyDescent="0.3">
      <c r="A27" s="32" t="s">
        <v>53</v>
      </c>
      <c r="B27" s="37">
        <v>30586.17007</v>
      </c>
      <c r="C27" s="37">
        <v>7788.4166599999999</v>
      </c>
      <c r="D27" s="37"/>
      <c r="E27" s="37">
        <v>1482.75</v>
      </c>
      <c r="F27" s="37">
        <v>460</v>
      </c>
      <c r="G27" s="37">
        <v>3100</v>
      </c>
      <c r="H27" s="37">
        <v>228.43700000000001</v>
      </c>
      <c r="I27" s="37">
        <v>120</v>
      </c>
      <c r="J27" s="37">
        <v>513.71324000000004</v>
      </c>
      <c r="K27" s="37"/>
      <c r="L27" s="37">
        <v>455</v>
      </c>
      <c r="M27" s="37">
        <v>700</v>
      </c>
      <c r="N27" s="37">
        <v>1194.7861399999999</v>
      </c>
      <c r="O27" s="37">
        <v>869.827</v>
      </c>
      <c r="P27" s="38">
        <v>47499.100109999999</v>
      </c>
      <c r="Q27" s="31"/>
      <c r="R27" s="31"/>
      <c r="S27" s="31"/>
      <c r="T27" s="31"/>
    </row>
    <row r="28" spans="1:20" ht="110.4" x14ac:dyDescent="0.3">
      <c r="A28" s="32" t="s">
        <v>54</v>
      </c>
      <c r="B28" s="37">
        <v>2840</v>
      </c>
      <c r="C28" s="37">
        <v>1350.2449999999999</v>
      </c>
      <c r="D28" s="37">
        <v>222</v>
      </c>
      <c r="E28" s="37">
        <v>169</v>
      </c>
      <c r="F28" s="37">
        <v>36.871000000000002</v>
      </c>
      <c r="G28" s="37">
        <v>252.44300000000001</v>
      </c>
      <c r="H28" s="37">
        <v>140.67320000000001</v>
      </c>
      <c r="I28" s="37">
        <v>27</v>
      </c>
      <c r="J28" s="37">
        <v>361.2</v>
      </c>
      <c r="K28" s="37">
        <v>67.727500000000006</v>
      </c>
      <c r="L28" s="37">
        <v>150</v>
      </c>
      <c r="M28" s="37">
        <v>46.518999999999998</v>
      </c>
      <c r="N28" s="37">
        <v>60.43712</v>
      </c>
      <c r="O28" s="37">
        <v>86.572959999999995</v>
      </c>
      <c r="P28" s="38">
        <v>5810.6887800000004</v>
      </c>
      <c r="Q28" s="31"/>
      <c r="R28" s="31"/>
      <c r="S28" s="31"/>
      <c r="T28" s="31"/>
    </row>
    <row r="29" spans="1:20" ht="82.8" x14ac:dyDescent="0.3">
      <c r="A29" s="32" t="s">
        <v>115</v>
      </c>
      <c r="B29" s="37">
        <v>3306.7171800000001</v>
      </c>
      <c r="C29" s="37">
        <v>1540.3</v>
      </c>
      <c r="D29" s="37"/>
      <c r="E29" s="37"/>
      <c r="F29" s="37"/>
      <c r="G29" s="37">
        <v>100.242</v>
      </c>
      <c r="H29" s="37"/>
      <c r="I29" s="37"/>
      <c r="J29" s="37">
        <v>147.5</v>
      </c>
      <c r="K29" s="37">
        <v>64.7</v>
      </c>
      <c r="L29" s="37"/>
      <c r="M29" s="37">
        <v>-134</v>
      </c>
      <c r="N29" s="37">
        <v>61.646000000000001</v>
      </c>
      <c r="O29" s="37"/>
      <c r="P29" s="38">
        <v>5087.1051799999996</v>
      </c>
      <c r="Q29" s="31"/>
      <c r="R29" s="31"/>
      <c r="S29" s="31"/>
      <c r="T29" s="31"/>
    </row>
    <row r="30" spans="1:20" ht="110.4" x14ac:dyDescent="0.3">
      <c r="A30" s="32" t="s">
        <v>118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>
        <v>-327.75900000000001</v>
      </c>
      <c r="O30" s="37">
        <v>-500</v>
      </c>
      <c r="P30" s="38">
        <v>-827.75900000000001</v>
      </c>
      <c r="Q30" s="31"/>
      <c r="R30" s="31"/>
      <c r="S30" s="31"/>
      <c r="T30" s="31"/>
    </row>
    <row r="31" spans="1:20" ht="207" x14ac:dyDescent="0.3">
      <c r="A31" s="32" t="s">
        <v>55</v>
      </c>
      <c r="B31" s="37">
        <v>1514.248</v>
      </c>
      <c r="C31" s="37">
        <v>147.58000000000001</v>
      </c>
      <c r="D31" s="37"/>
      <c r="E31" s="37"/>
      <c r="F31" s="37"/>
      <c r="G31" s="37"/>
      <c r="H31" s="37"/>
      <c r="I31" s="37"/>
      <c r="J31" s="37">
        <v>221.43</v>
      </c>
      <c r="K31" s="37"/>
      <c r="L31" s="37"/>
      <c r="M31" s="37"/>
      <c r="N31" s="37"/>
      <c r="O31" s="37"/>
      <c r="P31" s="38">
        <v>1883.258</v>
      </c>
      <c r="Q31" s="31"/>
      <c r="R31" s="31"/>
      <c r="S31" s="31"/>
      <c r="T31" s="31"/>
    </row>
    <row r="32" spans="1:20" ht="138" x14ac:dyDescent="0.3">
      <c r="A32" s="32" t="s">
        <v>56</v>
      </c>
      <c r="B32" s="37">
        <v>5396.9750100000001</v>
      </c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8">
        <v>5396.9750100000001</v>
      </c>
      <c r="Q32" s="31"/>
      <c r="R32" s="31"/>
      <c r="S32" s="31"/>
      <c r="T32" s="31"/>
    </row>
    <row r="33" spans="1:20" ht="124.2" x14ac:dyDescent="0.3">
      <c r="A33" s="32" t="s">
        <v>119</v>
      </c>
      <c r="B33" s="37"/>
      <c r="C33" s="37">
        <v>1904.6610000000001</v>
      </c>
      <c r="D33" s="37">
        <v>531.71900000000005</v>
      </c>
      <c r="E33" s="37">
        <v>318.05099999999999</v>
      </c>
      <c r="F33" s="37">
        <v>448</v>
      </c>
      <c r="G33" s="37"/>
      <c r="H33" s="37">
        <v>699.73299999999995</v>
      </c>
      <c r="I33" s="37">
        <v>165</v>
      </c>
      <c r="J33" s="37">
        <v>2290</v>
      </c>
      <c r="K33" s="37"/>
      <c r="L33" s="37"/>
      <c r="M33" s="37">
        <v>-197.27715000000001</v>
      </c>
      <c r="N33" s="37">
        <v>539.67332999999996</v>
      </c>
      <c r="O33" s="37"/>
      <c r="P33" s="38">
        <v>6699.5601800000004</v>
      </c>
      <c r="Q33" s="31"/>
      <c r="R33" s="31"/>
      <c r="S33" s="31"/>
      <c r="T33" s="31"/>
    </row>
    <row r="34" spans="1:20" ht="55.2" x14ac:dyDescent="0.3">
      <c r="A34" s="32" t="s">
        <v>57</v>
      </c>
      <c r="B34" s="37"/>
      <c r="C34" s="37">
        <v>1255.7325699999999</v>
      </c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8">
        <v>1255.7325699999999</v>
      </c>
      <c r="Q34" s="31"/>
      <c r="R34" s="31"/>
      <c r="S34" s="31"/>
      <c r="T34" s="31"/>
    </row>
    <row r="35" spans="1:20" ht="55.2" x14ac:dyDescent="0.3">
      <c r="A35" s="32" t="s">
        <v>58</v>
      </c>
      <c r="B35" s="37"/>
      <c r="C35" s="37"/>
      <c r="D35" s="37"/>
      <c r="E35" s="37"/>
      <c r="F35" s="37"/>
      <c r="G35" s="37"/>
      <c r="H35" s="37"/>
      <c r="I35" s="37"/>
      <c r="J35" s="37"/>
      <c r="K35" s="37">
        <v>2000</v>
      </c>
      <c r="L35" s="37"/>
      <c r="M35" s="37"/>
      <c r="N35" s="37"/>
      <c r="O35" s="37"/>
      <c r="P35" s="38">
        <v>2000</v>
      </c>
      <c r="Q35" s="31"/>
      <c r="R35" s="31"/>
      <c r="S35" s="31"/>
      <c r="T35" s="31"/>
    </row>
    <row r="36" spans="1:20" ht="55.2" x14ac:dyDescent="0.3">
      <c r="A36" s="32" t="s">
        <v>59</v>
      </c>
      <c r="B36" s="37"/>
      <c r="C36" s="37"/>
      <c r="D36" s="37"/>
      <c r="E36" s="37"/>
      <c r="F36" s="37"/>
      <c r="G36" s="37"/>
      <c r="H36" s="37"/>
      <c r="I36" s="37"/>
      <c r="J36" s="37">
        <v>41737</v>
      </c>
      <c r="K36" s="37"/>
      <c r="L36" s="37"/>
      <c r="M36" s="37"/>
      <c r="N36" s="37"/>
      <c r="O36" s="37"/>
      <c r="P36" s="38">
        <v>41737</v>
      </c>
      <c r="Q36" s="31"/>
      <c r="R36" s="31"/>
      <c r="S36" s="31"/>
      <c r="T36" s="31"/>
    </row>
    <row r="37" spans="1:20" ht="41.4" x14ac:dyDescent="0.3">
      <c r="A37" s="32" t="s">
        <v>114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>
        <v>-29.473099999999999</v>
      </c>
      <c r="N37" s="37"/>
      <c r="O37" s="37"/>
      <c r="P37" s="38">
        <v>-29.473099999999999</v>
      </c>
      <c r="Q37" s="31"/>
      <c r="R37" s="31"/>
      <c r="S37" s="31"/>
      <c r="T37" s="31"/>
    </row>
    <row r="38" spans="1:20" ht="55.2" x14ac:dyDescent="0.3">
      <c r="A38" s="32" t="s">
        <v>60</v>
      </c>
      <c r="B38" s="37">
        <v>156.96317999999999</v>
      </c>
      <c r="C38" s="37">
        <v>52.321060000000003</v>
      </c>
      <c r="D38" s="37"/>
      <c r="E38" s="37"/>
      <c r="F38" s="37"/>
      <c r="G38" s="37">
        <v>104.64212000000001</v>
      </c>
      <c r="H38" s="37"/>
      <c r="I38" s="37"/>
      <c r="J38" s="37"/>
      <c r="K38" s="37"/>
      <c r="L38" s="37"/>
      <c r="M38" s="37"/>
      <c r="N38" s="37"/>
      <c r="O38" s="37"/>
      <c r="P38" s="38">
        <v>313.92635999999999</v>
      </c>
      <c r="Q38" s="31"/>
      <c r="R38" s="31"/>
      <c r="S38" s="31"/>
      <c r="T38" s="31"/>
    </row>
    <row r="39" spans="1:20" ht="82.8" x14ac:dyDescent="0.3">
      <c r="A39" s="32" t="s">
        <v>113</v>
      </c>
      <c r="B39" s="37">
        <v>2990.0667100000001</v>
      </c>
      <c r="C39" s="37">
        <v>103.16364</v>
      </c>
      <c r="D39" s="37">
        <v>-359.42516000000001</v>
      </c>
      <c r="E39" s="37"/>
      <c r="F39" s="37"/>
      <c r="G39" s="37"/>
      <c r="H39" s="37">
        <v>1397.49936</v>
      </c>
      <c r="I39" s="37"/>
      <c r="J39" s="37"/>
      <c r="K39" s="37"/>
      <c r="L39" s="37">
        <v>-447.98777000000001</v>
      </c>
      <c r="M39" s="37"/>
      <c r="N39" s="37"/>
      <c r="O39" s="37"/>
      <c r="P39" s="38">
        <v>3683.3167800000001</v>
      </c>
      <c r="Q39" s="31"/>
      <c r="R39" s="31"/>
      <c r="S39" s="31"/>
      <c r="T39" s="31"/>
    </row>
    <row r="40" spans="1:20" x14ac:dyDescent="0.3">
      <c r="A40" s="29" t="s">
        <v>61</v>
      </c>
      <c r="B40" s="38">
        <v>590002.06120999996</v>
      </c>
      <c r="C40" s="38">
        <v>223714.54933000001</v>
      </c>
      <c r="D40" s="38">
        <v>92917.250409999993</v>
      </c>
      <c r="E40" s="38">
        <v>44460.884120000002</v>
      </c>
      <c r="F40" s="38">
        <v>29826.114539999999</v>
      </c>
      <c r="G40" s="38">
        <v>89647.295559999999</v>
      </c>
      <c r="H40" s="38">
        <v>33577.95721</v>
      </c>
      <c r="I40" s="38">
        <v>20972.651999999998</v>
      </c>
      <c r="J40" s="38">
        <v>142290.20052000001</v>
      </c>
      <c r="K40" s="38">
        <v>25860.687760000001</v>
      </c>
      <c r="L40" s="38">
        <v>75281.655410000007</v>
      </c>
      <c r="M40" s="38">
        <v>36719.572039999999</v>
      </c>
      <c r="N40" s="38">
        <v>52697.116249999999</v>
      </c>
      <c r="O40" s="38">
        <v>47242.633379999999</v>
      </c>
      <c r="P40" s="38">
        <v>1505210.62974</v>
      </c>
      <c r="Q40" s="30"/>
      <c r="R40" s="30"/>
      <c r="S40" s="30"/>
      <c r="T40" s="30"/>
    </row>
    <row r="43" spans="1:20" x14ac:dyDescent="0.3">
      <c r="A43" s="65" t="s">
        <v>109</v>
      </c>
    </row>
  </sheetData>
  <pageMargins left="0.23622047244094491" right="0.2" top="0.28999999999999998" bottom="0.37" header="0.19" footer="0.17"/>
  <pageSetup paperSize="9" scale="65" orientation="landscape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11</vt:i4>
      </vt:variant>
    </vt:vector>
  </HeadingPairs>
  <TitlesOfParts>
    <vt:vector size="13" baseType="lpstr">
      <vt:lpstr>Бюджетополучатели</vt:lpstr>
      <vt:lpstr>Муниципальные районы</vt:lpstr>
      <vt:lpstr>EndData</vt:lpstr>
      <vt:lpstr>EndData1</vt:lpstr>
      <vt:lpstr>EndData2</vt:lpstr>
      <vt:lpstr>period</vt:lpstr>
      <vt:lpstr>StartData</vt:lpstr>
      <vt:lpstr>StartData1</vt:lpstr>
      <vt:lpstr>Year</vt:lpstr>
      <vt:lpstr>Бюджетополучатели!Заголовки_для_печати</vt:lpstr>
      <vt:lpstr>'Муниципальные районы'!Заголовки_для_печати</vt:lpstr>
      <vt:lpstr>Бюджетополучатели!Область_печати</vt:lpstr>
      <vt:lpstr>'Муниципальные районы'!Область_печати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2017-12-26T01:33:13Z</dcterms:modified>
</cp:coreProperties>
</file>