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68" windowWidth="14808" windowHeight="7956"/>
  </bookViews>
  <sheets>
    <sheet name="Учреждения" sheetId="1" r:id="rId1"/>
    <sheet name="Муниципальные районы" sheetId="2" r:id="rId2"/>
  </sheets>
  <definedNames>
    <definedName name="EndData">Учреждения!$F$5</definedName>
    <definedName name="EndData1">Учреждения!$F$2</definedName>
    <definedName name="EndData2">'Муниципальные районы'!$A$1</definedName>
    <definedName name="StartData">Учреждения!$F$4</definedName>
    <definedName name="StartData1">Учреждения!$F$1</definedName>
    <definedName name="_xlnm.Print_Titles" localSheetId="1">'Муниципальные районы'!$1:$3</definedName>
    <definedName name="_xlnm.Print_Titles" localSheetId="0">Учреждения!$36:$37</definedName>
    <definedName name="_xlnm.Print_Area" localSheetId="1">'Муниципальные районы'!$A$1:$P$21</definedName>
    <definedName name="_xlnm.Print_Area" localSheetId="0">Учреждения!$A$1:$E$76</definedName>
  </definedNames>
  <calcPr calcId="162913" refMode="R1C1"/>
</workbook>
</file>

<file path=xl/calcChain.xml><?xml version="1.0" encoding="utf-8"?>
<calcChain xmlns="http://schemas.openxmlformats.org/spreadsheetml/2006/main">
  <c r="A19" i="2" l="1"/>
  <c r="E9" i="1"/>
  <c r="B18" i="2"/>
  <c r="E34" i="1" s="1"/>
  <c r="E8" i="1" s="1"/>
  <c r="A2" i="2" l="1"/>
  <c r="B2" i="2" s="1"/>
  <c r="C2" i="2" s="1"/>
  <c r="H1" i="1" l="1"/>
  <c r="A5" i="1" s="1"/>
  <c r="H2" i="1"/>
  <c r="G1" i="1"/>
  <c r="G2" i="1"/>
  <c r="A2" i="1" l="1"/>
</calcChain>
</file>

<file path=xl/sharedStrings.xml><?xml version="1.0" encoding="utf-8"?>
<sst xmlns="http://schemas.openxmlformats.org/spreadsheetml/2006/main" count="110" uniqueCount="107">
  <si>
    <t xml:space="preserve"> Справка о доходах и расходах краевого бюджета</t>
  </si>
  <si>
    <t>тыс.рублей</t>
  </si>
  <si>
    <t>Доходы</t>
  </si>
  <si>
    <t>Собственные доходы</t>
  </si>
  <si>
    <t>Финансовая помощь из федерального бюджета - всего, в том числе:</t>
  </si>
  <si>
    <t>Всего доходов</t>
  </si>
  <si>
    <t>Всего</t>
  </si>
  <si>
    <t xml:space="preserve">в том числе: </t>
  </si>
  <si>
    <t>Оплата труда</t>
  </si>
  <si>
    <t>Начисления на выплаты по оплате труда</t>
  </si>
  <si>
    <t>Меры социальной поддержки отдельных категорий граждан</t>
  </si>
  <si>
    <t>Итого</t>
  </si>
  <si>
    <t>тыс. рублей</t>
  </si>
  <si>
    <t xml:space="preserve">Дотации, субвенции, субсидии и иные межбюджетные трансферты бюджетам муниципальных районов (городских округов) </t>
  </si>
  <si>
    <t>Расходы бюджетополучателей, финансируемые из краевого бюджета</t>
  </si>
  <si>
    <t>Наименование направления  целевой статьи</t>
  </si>
  <si>
    <t>Петропавловск-Камчатский городской округ</t>
  </si>
  <si>
    <t>Елизовский муниципальный район</t>
  </si>
  <si>
    <t>Усть-Камчатский муниципальный район</t>
  </si>
  <si>
    <t>Усть-Большерецкий муниципальный район</t>
  </si>
  <si>
    <t>Соболевский муниципальный район</t>
  </si>
  <si>
    <t>Мильковский муниципальный район</t>
  </si>
  <si>
    <t>Быстринский муниципальный район</t>
  </si>
  <si>
    <t>Алеутский муниципальный район</t>
  </si>
  <si>
    <t>Вилючинский городской округ</t>
  </si>
  <si>
    <t>Городской округ "поселок Палана"</t>
  </si>
  <si>
    <t>Олюторский муниципальный район</t>
  </si>
  <si>
    <t>Карагинский  муниципальный  район</t>
  </si>
  <si>
    <t>Тигильский  муниципальный  район</t>
  </si>
  <si>
    <t>Пенжинский  муниципальный  район</t>
  </si>
  <si>
    <t>Всего расход:</t>
  </si>
  <si>
    <t>Дотации на поддержку мер по обеспечению сбалансированности бюджетов</t>
  </si>
  <si>
    <t>Субсидии местным бюджетам, связанные с выравниванием обеспеченности муниципальных образований в Камчатском крае по реализации ими их расходных обязательств</t>
  </si>
  <si>
    <t>Субсидии местным бюджетам на реализацию инвестиционных  мероприятий соответствующей подпрограммы соответствующей государственной программы Камчатского края</t>
  </si>
  <si>
    <t>Субвенции для осуществления  государственных полномочий Камчатского края по образованию и организации деятельности комиссий по делам несовершеннолетних и защите их прав муниципальных районов и городских округов в Камчатском крае</t>
  </si>
  <si>
    <t>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t>
  </si>
  <si>
    <t>Субвенции на осуществление  государственных полномочий Камчатского края по организации проведения мероприятий по отлову и содержанию безнадзорных животных в Камчатском крае</t>
  </si>
  <si>
    <t>Субвенции на выполнение государственных полномочий Камчатского края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</si>
  <si>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Иные межбюджетные трансферты на оснащение образовательных учреждений Петропавловск-Камчатского городского округа автоматическими приборами погодного регулирования, а также оборудованием для комфортного пребывания детей в образовательных учреждениях в межотопительный период</t>
  </si>
  <si>
    <t>Всего:</t>
  </si>
  <si>
    <t>21.12.2017</t>
  </si>
  <si>
    <t>Законодательное Собрание Камчатского края</t>
  </si>
  <si>
    <t>Контрольно-счетная палата Камчатского края</t>
  </si>
  <si>
    <t>Аппарат Губернатора и Правительства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</si>
  <si>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</si>
  <si>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</si>
  <si>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жилищно-коммунального хозяйства и энергетики Камчатского края</t>
  </si>
  <si>
    <t>Министерство финансов Камчатского края</t>
  </si>
  <si>
    <t>Министерство строительства Камчатского края</t>
  </si>
  <si>
    <t>Министерство образования и молодежной политики Камчатского края</t>
  </si>
  <si>
    <t>Министерство здравоохранения Камчатского края</t>
  </si>
  <si>
    <t>Министерство социального развития и труда Камчатского края</t>
  </si>
  <si>
    <t>Министерство культуры Камчатского края</t>
  </si>
  <si>
    <t>Министерство специальных программ и по делам казачества Камчатского края</t>
  </si>
  <si>
    <t>Агентство по информатизации и связи Камчатского края</t>
  </si>
  <si>
    <t>Министерство имущественных и земельных отношений Камчатского края</t>
  </si>
  <si>
    <t>Агентство записи актов гражданского состояния Камчатского края</t>
  </si>
  <si>
    <t>Агентство по делам архивов Камчатского края</t>
  </si>
  <si>
    <t>Агентство по занятости населения и миграционной политике Камчатского края</t>
  </si>
  <si>
    <t>Агентство по ветеринарии Камчатского края</t>
  </si>
  <si>
    <t>Министерство транспорта и дорожного строительства Камчатского края</t>
  </si>
  <si>
    <t>Агентство по обеспечению деятельности мировых судей Камчатского края</t>
  </si>
  <si>
    <t>Государственная жилищная инспекция Камчатского края</t>
  </si>
  <si>
    <t>Инспекция государственного экологического надзора Камчатского края</t>
  </si>
  <si>
    <t>Избирательная комиссия Камчатского края</t>
  </si>
  <si>
    <t>Министерство экономического развития и торговли Камчатского края</t>
  </si>
  <si>
    <t>Петропавловск-Камчатская городская территориальная избирательная комиссия</t>
  </si>
  <si>
    <t>Палата Уполномоченных в Камчатском крае</t>
  </si>
  <si>
    <t>Агентство по внутренней политике Камчатского края</t>
  </si>
  <si>
    <t>Министерство спорта Камчатского края</t>
  </si>
  <si>
    <t>Агентство лесного хозяйства и охраны животного мира Камчатского края</t>
  </si>
  <si>
    <t>Агентство по туризму и внешним связям Камчатского края</t>
  </si>
  <si>
    <t>администрация Корякского округа</t>
  </si>
  <si>
    <t>Агентство инвестиций и предпринимательства Камчатского края</t>
  </si>
  <si>
    <t>Агентство по обращению с отходами Камчатского края</t>
  </si>
  <si>
    <t>Служба охраны объектов культурного наследия Камчатского края</t>
  </si>
  <si>
    <t>Агентство приоритетных проектов развития Камчатского края</t>
  </si>
  <si>
    <t>ИТОГО</t>
  </si>
  <si>
    <t>15.12.2017</t>
  </si>
  <si>
    <t>Примечание: Отрицательные значения сложились за счет возврата неиспользованных средств</t>
  </si>
  <si>
    <t>Министерство сельского хозяйства, пищевой и перерабатывающей промышленности Камчатского края*</t>
  </si>
  <si>
    <t>Единая субвенция бюджетам субъектов Российской Федерации и бюджету г. Байконура</t>
  </si>
  <si>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</si>
  <si>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</si>
  <si>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</si>
  <si>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</si>
  <si>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</si>
  <si>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</si>
  <si>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Межбюджетные трансферты, передаваемые бюджетам субъектов Российской Федерации на выплату региональной доплаты к пенсии</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</si>
  <si>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</si>
  <si>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</si>
  <si>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Субвенции бюджетам субъектов Российской Федерации на осуществление отдельных полномочий в области лесных отношений</t>
  </si>
  <si>
    <t xml:space="preserve">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 </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</si>
  <si>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</si>
  <si>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t>
  </si>
  <si>
    <t>Субвенции бюджетам субъектов Российской Федерации на оплату жилищно-коммунальных услуг отдельным категориям граждан</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</si>
  <si>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</si>
  <si>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</si>
  <si>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софинансирование региональных программ повышения мобильности трудовых ресурсов</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</si>
  <si>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</si>
  <si>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</si>
  <si>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</si>
  <si>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Дотации бюджетам субъектов Российской Федерации за достижение наивысших темпов роста налогового потенциала</t>
  </si>
  <si>
    <t>Субсидии местным бюджетам на реализацию мероприятий соответствующей подпрограммы соответствующей государственной программы Камчатского края (за исключением инвестиционных мероприятий и субсидий, которым присвоены отдельные коды)*</t>
  </si>
  <si>
    <t>Субвенции для осуществления  государственных полномочий по опеке и попечительству в Камчатском крае в части  расходов на выплату вознаграждения опекунам совершеннолетних недееспособных граждан, проживающим в Камчатском крае*</t>
  </si>
  <si>
    <t>Иные межбюджетные трансферты на реализацию мероприятий Всероссийского физкультурно-спортивного комплекса "Готов к труду и обороне" (ГТО) в Камчатском крае*</t>
  </si>
  <si>
    <t>Субвенции для осуществления  государственных полномочий Камчатского края по вопросам предоставления мер социальной поддержки отдельным категориям граждан, проживающим в Камчатском крае, по проезду на автомобильном транспорте общего пользования городского сообщения*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</si>
</sst>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71" formatCode="_-* #,##0.00\ _р_._-;\-* #,##0.00\ _р_._-;_-* &quot;-&quot;??\ _р_._-;_-@_-"/>
  </numFmts>
  <fonts count="26" x14ac:knownFonts="1">
    <font>
      <sz val="11"/>
      <color theme="1"/>
      <name val="Calibri"/>
      <family val="2"/>
      <scheme val="minor"/>
    </font>
    <font>
      <sz val="11"/>
      <color theme="1"/>
      <name val="Calibri"/>
      <family val="2"/>
      <charset val="204"/>
      <scheme val="minor"/>
    </font>
    <font>
      <b/>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0"/>
      <name val="Times New Roman"/>
      <family val="1"/>
      <charset val="204"/>
    </font>
    <font>
      <sz val="10"/>
      <name val="Times New Roman"/>
      <family val="1"/>
      <charset val="204"/>
    </font>
    <font>
      <b/>
      <sz val="10"/>
      <name val="Times New Roman"/>
      <family val="1"/>
    </font>
    <font>
      <sz val="10"/>
      <color theme="1"/>
      <name val="Calibri"/>
      <family val="2"/>
      <scheme val="minor"/>
    </font>
    <font>
      <sz val="11"/>
      <color theme="1"/>
      <name val="Times New Roman"/>
      <family val="1"/>
    </font>
    <font>
      <sz val="10"/>
      <name val="Times New Roman"/>
      <family val="1"/>
    </font>
    <font>
      <sz val="12"/>
      <color theme="1"/>
      <name val="Times New Roman"/>
      <family val="1"/>
    </font>
    <font>
      <b/>
      <sz val="12"/>
      <name val="Times New Roman"/>
      <family val="1"/>
    </font>
    <font>
      <sz val="11"/>
      <color theme="0" tint="-0.34998626667073579"/>
      <name val="Calibri"/>
      <family val="2"/>
      <scheme val="minor"/>
    </font>
    <font>
      <b/>
      <sz val="10"/>
      <color theme="1"/>
      <name val="Calibri"/>
      <family val="2"/>
      <scheme val="minor"/>
    </font>
    <font>
      <b/>
      <sz val="11"/>
      <color theme="1"/>
      <name val="Times New Roman"/>
      <family val="1"/>
      <charset val="204"/>
    </font>
    <font>
      <b/>
      <sz val="11"/>
      <color theme="1"/>
      <name val="Calibri"/>
      <family val="2"/>
      <charset val="204"/>
      <scheme val="minor"/>
    </font>
    <font>
      <sz val="12"/>
      <color theme="0"/>
      <name val="Times New Roman"/>
      <family val="1"/>
    </font>
    <font>
      <sz val="11"/>
      <color theme="0"/>
      <name val="Calibri"/>
      <family val="2"/>
      <scheme val="minor"/>
    </font>
    <font>
      <b/>
      <sz val="9"/>
      <color theme="0"/>
      <name val="Times New Roman"/>
      <family val="1"/>
      <charset val="204"/>
    </font>
    <font>
      <sz val="11"/>
      <color theme="1"/>
      <name val="Calibri"/>
      <family val="2"/>
      <scheme val="minor"/>
    </font>
    <font>
      <sz val="8"/>
      <color theme="1"/>
      <name val="Calibri"/>
      <family val="2"/>
      <charset val="204"/>
      <scheme val="minor"/>
    </font>
    <font>
      <sz val="10"/>
      <name val="Arial"/>
      <charset val="204"/>
    </font>
    <font>
      <sz val="10"/>
      <name val="Arial"/>
      <family val="2"/>
      <charset val="204"/>
    </font>
    <font>
      <sz val="10"/>
      <name val="Arial Cyr"/>
      <charset val="204"/>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5">
    <xf numFmtId="0" fontId="0" fillId="0" borderId="0"/>
    <xf numFmtId="0" fontId="22" fillId="0" borderId="0"/>
    <xf numFmtId="0" fontId="1" fillId="0" borderId="0"/>
    <xf numFmtId="0" fontId="21" fillId="0" borderId="0"/>
    <xf numFmtId="0" fontId="24" fillId="0" borderId="0" applyNumberFormat="0" applyBorder="0" applyAlignment="0"/>
    <xf numFmtId="0" fontId="24" fillId="0" borderId="0" applyNumberFormat="0" applyBorder="0" applyAlignment="0"/>
    <xf numFmtId="0" fontId="24" fillId="0" borderId="0" applyNumberFormat="0" applyBorder="0" applyAlignment="0"/>
    <xf numFmtId="0" fontId="23" fillId="0" borderId="0"/>
    <xf numFmtId="0" fontId="24" fillId="0" borderId="0" applyNumberFormat="0" applyBorder="0" applyAlignment="0"/>
    <xf numFmtId="0" fontId="24" fillId="0" borderId="0" applyNumberFormat="0" applyBorder="0" applyAlignment="0"/>
    <xf numFmtId="0" fontId="24" fillId="0" borderId="0"/>
    <xf numFmtId="0" fontId="23" fillId="0" borderId="0"/>
    <xf numFmtId="0" fontId="24" fillId="0" borderId="0"/>
    <xf numFmtId="0" fontId="25" fillId="0" borderId="0"/>
    <xf numFmtId="171" fontId="25" fillId="0" borderId="0" applyFont="0" applyFill="0" applyBorder="0" applyAlignment="0" applyProtection="0"/>
  </cellStyleXfs>
  <cellXfs count="64">
    <xf numFmtId="0" fontId="0" fillId="0" borderId="0" xfId="0"/>
    <xf numFmtId="0" fontId="3" fillId="0" borderId="0" xfId="0" applyFont="1" applyAlignment="1">
      <alignment wrapText="1"/>
    </xf>
    <xf numFmtId="0" fontId="3" fillId="0" borderId="0" xfId="0" applyFont="1" applyAlignment="1">
      <alignment horizontal="center" wrapText="1"/>
    </xf>
    <xf numFmtId="0" fontId="4" fillId="0" borderId="0" xfId="0" applyFont="1" applyAlignment="1">
      <alignment wrapText="1"/>
    </xf>
    <xf numFmtId="0" fontId="4" fillId="0" borderId="0" xfId="0" applyFont="1" applyBorder="1" applyAlignment="1"/>
    <xf numFmtId="0" fontId="4" fillId="0" borderId="0" xfId="0" applyFont="1"/>
    <xf numFmtId="0" fontId="4" fillId="0" borderId="0" xfId="0" applyFont="1" applyBorder="1"/>
    <xf numFmtId="0" fontId="5" fillId="0" borderId="0" xfId="0" applyFont="1" applyBorder="1" applyAlignment="1">
      <alignment horizontal="right"/>
    </xf>
    <xf numFmtId="164" fontId="4" fillId="0" borderId="4" xfId="0" applyNumberFormat="1" applyFont="1" applyFill="1" applyBorder="1" applyAlignment="1">
      <alignment horizontal="right" wrapText="1"/>
    </xf>
    <xf numFmtId="0" fontId="4" fillId="0" borderId="0" xfId="0" applyFont="1" applyFill="1" applyBorder="1" applyAlignment="1">
      <alignment wrapText="1"/>
    </xf>
    <xf numFmtId="0" fontId="4" fillId="0" borderId="0" xfId="0" applyFont="1" applyBorder="1" applyAlignment="1">
      <alignment wrapText="1"/>
    </xf>
    <xf numFmtId="164" fontId="4" fillId="0" borderId="0" xfId="0" applyNumberFormat="1" applyFont="1" applyFill="1" applyBorder="1" applyAlignment="1">
      <alignment horizontal="right" wrapText="1"/>
    </xf>
    <xf numFmtId="164" fontId="3" fillId="0" borderId="4" xfId="0" applyNumberFormat="1" applyFont="1" applyFill="1" applyBorder="1" applyAlignment="1">
      <alignment horizontal="right" wrapText="1"/>
    </xf>
    <xf numFmtId="0" fontId="3" fillId="0" borderId="0" xfId="0" applyFont="1" applyFill="1" applyBorder="1" applyAlignment="1">
      <alignment wrapText="1"/>
    </xf>
    <xf numFmtId="0" fontId="3" fillId="0" borderId="0" xfId="0" applyFont="1" applyFill="1" applyBorder="1" applyAlignment="1">
      <alignment horizontal="left" wrapText="1"/>
    </xf>
    <xf numFmtId="0" fontId="4" fillId="0" borderId="0" xfId="0" applyFont="1" applyFill="1" applyBorder="1"/>
    <xf numFmtId="0" fontId="4" fillId="0" borderId="4" xfId="0" applyFont="1" applyFill="1" applyBorder="1" applyAlignment="1">
      <alignment horizontal="center" vertical="top" wrapText="1"/>
    </xf>
    <xf numFmtId="164" fontId="4" fillId="0" borderId="4" xfId="0" applyNumberFormat="1" applyFont="1" applyBorder="1" applyAlignment="1">
      <alignment horizontal="right" vertical="center" wrapText="1"/>
    </xf>
    <xf numFmtId="164" fontId="3" fillId="0" borderId="4" xfId="0" applyNumberFormat="1" applyFont="1" applyBorder="1" applyAlignment="1">
      <alignment horizontal="right" vertical="center" wrapText="1"/>
    </xf>
    <xf numFmtId="49" fontId="4" fillId="0" borderId="4" xfId="0" applyNumberFormat="1" applyFont="1" applyBorder="1" applyAlignment="1">
      <alignment horizontal="left" vertical="center" wrapText="1"/>
    </xf>
    <xf numFmtId="14" fontId="0" fillId="0" borderId="0" xfId="0" applyNumberFormat="1"/>
    <xf numFmtId="49" fontId="3" fillId="0" borderId="4" xfId="0" applyNumberFormat="1" applyFont="1" applyBorder="1" applyAlignment="1">
      <alignment horizontal="left" vertical="center" wrapText="1"/>
    </xf>
    <xf numFmtId="164" fontId="8" fillId="2" borderId="4" xfId="0" applyNumberFormat="1" applyFont="1" applyFill="1" applyBorder="1" applyAlignment="1">
      <alignment horizontal="center" vertical="center" wrapText="1"/>
    </xf>
    <xf numFmtId="49" fontId="7" fillId="2" borderId="4" xfId="0" applyNumberFormat="1" applyFont="1" applyFill="1" applyBorder="1" applyAlignment="1">
      <alignment horizontal="left" wrapText="1"/>
    </xf>
    <xf numFmtId="164" fontId="8" fillId="2" borderId="4" xfId="0" applyNumberFormat="1" applyFont="1" applyFill="1" applyBorder="1" applyAlignment="1">
      <alignment horizontal="right" vertical="center" wrapText="1"/>
    </xf>
    <xf numFmtId="0" fontId="9" fillId="0" borderId="0" xfId="0" applyFont="1"/>
    <xf numFmtId="0" fontId="10" fillId="0" borderId="0" xfId="0" applyFont="1"/>
    <xf numFmtId="0" fontId="12" fillId="0" borderId="0" xfId="0" applyFont="1"/>
    <xf numFmtId="0" fontId="13" fillId="2" borderId="0" xfId="0" applyFont="1" applyFill="1" applyBorder="1" applyAlignment="1"/>
    <xf numFmtId="0" fontId="14" fillId="0" borderId="0" xfId="0" applyNumberFormat="1" applyFont="1"/>
    <xf numFmtId="0" fontId="14" fillId="0" borderId="0" xfId="0" applyFont="1"/>
    <xf numFmtId="49" fontId="6" fillId="2" borderId="4" xfId="0" applyNumberFormat="1" applyFont="1" applyFill="1" applyBorder="1" applyAlignment="1">
      <alignment horizontal="left" wrapText="1"/>
    </xf>
    <xf numFmtId="0" fontId="15" fillId="0" borderId="0" xfId="0" applyFont="1"/>
    <xf numFmtId="0" fontId="16" fillId="0" borderId="4" xfId="0" applyFont="1" applyBorder="1" applyAlignment="1">
      <alignment horizontal="center" vertical="center" wrapText="1"/>
    </xf>
    <xf numFmtId="0" fontId="19" fillId="0" borderId="0" xfId="0" applyFont="1"/>
    <xf numFmtId="164" fontId="11" fillId="2" borderId="4" xfId="0" applyNumberFormat="1" applyFont="1" applyFill="1" applyBorder="1" applyAlignment="1">
      <alignment vertical="center" wrapText="1"/>
    </xf>
    <xf numFmtId="164" fontId="4" fillId="2" borderId="4" xfId="0" applyNumberFormat="1" applyFont="1" applyFill="1" applyBorder="1" applyAlignment="1">
      <alignment horizontal="right" wrapText="1"/>
    </xf>
    <xf numFmtId="164" fontId="3" fillId="2" borderId="4" xfId="0" applyNumberFormat="1" applyFont="1" applyFill="1" applyBorder="1" applyAlignment="1">
      <alignment horizontal="right" wrapText="1"/>
    </xf>
    <xf numFmtId="164" fontId="11" fillId="2" borderId="4" xfId="0" applyNumberFormat="1" applyFont="1" applyFill="1" applyBorder="1" applyAlignment="1">
      <alignment horizontal="center" vertical="center" wrapText="1"/>
    </xf>
    <xf numFmtId="14" fontId="18" fillId="0" borderId="0" xfId="0" applyNumberFormat="1" applyFont="1"/>
    <xf numFmtId="0" fontId="20" fillId="2" borderId="0" xfId="0" applyFont="1" applyFill="1" applyBorder="1" applyAlignment="1"/>
    <xf numFmtId="0" fontId="2" fillId="0" borderId="0" xfId="0" applyFont="1" applyAlignment="1">
      <alignment horizontal="center" wrapText="1"/>
    </xf>
    <xf numFmtId="0" fontId="3" fillId="0" borderId="1" xfId="0" applyNumberFormat="1" applyFont="1" applyFill="1" applyBorder="1" applyAlignment="1">
      <alignment horizontal="left" wrapText="1"/>
    </xf>
    <xf numFmtId="0" fontId="3" fillId="0" borderId="2" xfId="0" applyNumberFormat="1" applyFont="1" applyFill="1" applyBorder="1" applyAlignment="1">
      <alignment horizontal="left" wrapText="1"/>
    </xf>
    <xf numFmtId="0" fontId="3" fillId="0" borderId="3" xfId="0" applyNumberFormat="1" applyFont="1" applyFill="1" applyBorder="1" applyAlignment="1">
      <alignment horizontal="left" wrapText="1"/>
    </xf>
    <xf numFmtId="164" fontId="3" fillId="0" borderId="4" xfId="0" applyNumberFormat="1" applyFont="1" applyFill="1" applyBorder="1" applyAlignment="1">
      <alignment horizontal="left" wrapText="1"/>
    </xf>
    <xf numFmtId="0" fontId="4" fillId="0" borderId="4"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65" fontId="3" fillId="0" borderId="4" xfId="0" applyNumberFormat="1" applyFont="1" applyFill="1" applyBorder="1" applyAlignment="1">
      <alignment horizontal="center" vertical="center"/>
    </xf>
    <xf numFmtId="165" fontId="3" fillId="0" borderId="4" xfId="0" applyNumberFormat="1" applyFont="1" applyFill="1" applyBorder="1" applyAlignment="1">
      <alignment horizontal="left" vertical="center" wrapText="1"/>
    </xf>
    <xf numFmtId="0" fontId="3" fillId="0" borderId="4" xfId="0" applyFont="1" applyFill="1" applyBorder="1" applyAlignment="1">
      <alignment horizontal="left"/>
    </xf>
    <xf numFmtId="0" fontId="4" fillId="0" borderId="4" xfId="0" applyFont="1" applyBorder="1" applyAlignment="1">
      <alignment horizontal="left"/>
    </xf>
    <xf numFmtId="0" fontId="4" fillId="0" borderId="4" xfId="0" applyFont="1" applyBorder="1" applyAlignment="1">
      <alignment horizontal="left" wrapText="1"/>
    </xf>
    <xf numFmtId="0" fontId="17" fillId="0" borderId="0" xfId="0" applyFont="1" applyBorder="1" applyAlignment="1">
      <alignment wrapText="1"/>
    </xf>
    <xf numFmtId="0" fontId="0" fillId="0" borderId="0" xfId="0"/>
    <xf numFmtId="164" fontId="3" fillId="2" borderId="4" xfId="0" applyNumberFormat="1" applyFont="1" applyFill="1" applyBorder="1" applyAlignment="1">
      <alignment horizontal="right" wrapText="1"/>
    </xf>
    <xf numFmtId="3" fontId="5" fillId="2" borderId="0" xfId="0" applyNumberFormat="1" applyFont="1" applyFill="1" applyBorder="1" applyAlignment="1"/>
    <xf numFmtId="164" fontId="17" fillId="0" borderId="0" xfId="0" applyNumberFormat="1" applyFont="1" applyBorder="1"/>
    <xf numFmtId="0" fontId="0" fillId="0" borderId="0" xfId="0"/>
    <xf numFmtId="164" fontId="4" fillId="0" borderId="4" xfId="0" applyNumberFormat="1" applyFont="1" applyFill="1" applyBorder="1" applyAlignment="1">
      <alignment horizontal="right" vertical="center" wrapText="1"/>
    </xf>
    <xf numFmtId="0" fontId="16" fillId="0" borderId="4" xfId="0" applyFont="1" applyBorder="1" applyAlignment="1">
      <alignment wrapText="1"/>
    </xf>
    <xf numFmtId="164" fontId="16" fillId="0" borderId="4" xfId="0" applyNumberFormat="1" applyFont="1" applyBorder="1"/>
    <xf numFmtId="164" fontId="3" fillId="0" borderId="4" xfId="0" applyNumberFormat="1" applyFont="1" applyFill="1" applyBorder="1" applyAlignment="1">
      <alignment horizontal="right" vertical="center" wrapText="1"/>
    </xf>
  </cellXfs>
  <cellStyles count="15">
    <cellStyle name="Обычный" xfId="0" builtinId="0"/>
    <cellStyle name="Обычный 2" xfId="1"/>
    <cellStyle name="Обычный 2 2" xfId="5"/>
    <cellStyle name="Обычный 2 3" xfId="4"/>
    <cellStyle name="Обычный 2 4" xfId="8"/>
    <cellStyle name="Обычный 2 5" xfId="9"/>
    <cellStyle name="Обычный 2 6" xfId="6"/>
    <cellStyle name="Обычный 3" xfId="2"/>
    <cellStyle name="Обычный 3 2" xfId="10"/>
    <cellStyle name="Обычный 4" xfId="3"/>
    <cellStyle name="Обычный 4 2" xfId="11"/>
    <cellStyle name="Обычный 4 3" xfId="12"/>
    <cellStyle name="Обычный 5" xfId="7"/>
    <cellStyle name="Обычный 6" xfId="13"/>
    <cellStyle name="Финансовый 2" xfId="1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abSelected="1" view="pageBreakPreview" zoomScaleNormal="100" zoomScaleSheetLayoutView="100" workbookViewId="0">
      <selection activeCell="A12" sqref="A12:D12"/>
    </sheetView>
  </sheetViews>
  <sheetFormatPr defaultRowHeight="14.4" x14ac:dyDescent="0.3"/>
  <cols>
    <col min="1" max="1" width="69.33203125" customWidth="1"/>
    <col min="2" max="2" width="13.88671875" customWidth="1"/>
    <col min="3" max="4" width="14.44140625" customWidth="1"/>
    <col min="5" max="5" width="12.44140625" customWidth="1"/>
    <col min="6" max="6" width="12.5546875" customWidth="1"/>
    <col min="7" max="7" width="16" bestFit="1" customWidth="1"/>
    <col min="9" max="9" width="10.109375" bestFit="1" customWidth="1"/>
  </cols>
  <sheetData>
    <row r="1" spans="1:9" ht="15.6" x14ac:dyDescent="0.3">
      <c r="A1" s="41" t="s">
        <v>0</v>
      </c>
      <c r="B1" s="41"/>
      <c r="C1" s="41"/>
      <c r="D1" s="41"/>
      <c r="E1" s="41"/>
      <c r="F1" s="29" t="s">
        <v>78</v>
      </c>
      <c r="G1" s="30" t="str">
        <f>TEXT(F1,"[$-FC19]ДД ММММ")</f>
        <v>15 декабря</v>
      </c>
      <c r="H1" s="30" t="str">
        <f>TEXT(F1,"[$-FC19]ДД.ММ.ГГГ \г")</f>
        <v>15.12.2017 г</v>
      </c>
    </row>
    <row r="2" spans="1:9" ht="15.6" x14ac:dyDescent="0.3">
      <c r="A2" s="41" t="str">
        <f>CONCATENATE("с ",G1," по ",G2,"ода")</f>
        <v>с 15 декабря по 21 декабря 2017 года</v>
      </c>
      <c r="B2" s="41"/>
      <c r="C2" s="41"/>
      <c r="D2" s="41"/>
      <c r="E2" s="41"/>
      <c r="F2" s="29" t="s">
        <v>40</v>
      </c>
      <c r="G2" s="30" t="str">
        <f>TEXT(F2,"[$-FC19]ДД ММММ ГГГ \г")</f>
        <v>21 декабря 2017 г</v>
      </c>
      <c r="H2" s="30" t="str">
        <f>TEXT(F2,"[$-FC19]ДД.ММ.ГГГ \г")</f>
        <v>21.12.2017 г</v>
      </c>
      <c r="I2" s="20"/>
    </row>
    <row r="3" spans="1:9" x14ac:dyDescent="0.3">
      <c r="A3" s="1"/>
      <c r="B3" s="2"/>
      <c r="C3" s="2"/>
      <c r="D3" s="2"/>
      <c r="E3" s="3"/>
    </row>
    <row r="4" spans="1:9" x14ac:dyDescent="0.3">
      <c r="A4" s="4"/>
      <c r="B4" s="5"/>
      <c r="C4" s="5"/>
      <c r="D4" s="6"/>
      <c r="E4" s="7" t="s">
        <v>1</v>
      </c>
    </row>
    <row r="5" spans="1:9" x14ac:dyDescent="0.3">
      <c r="A5" s="42" t="str">
        <f>CONCATENATE("Остатки средств на ",H1,".")</f>
        <v>Остатки средств на 15.12.2017 г.</v>
      </c>
      <c r="B5" s="43"/>
      <c r="C5" s="43"/>
      <c r="D5" s="44"/>
      <c r="E5" s="62">
        <v>1597109.9</v>
      </c>
      <c r="F5" s="20"/>
    </row>
    <row r="6" spans="1:9" x14ac:dyDescent="0.3">
      <c r="A6" s="9"/>
      <c r="B6" s="10"/>
      <c r="C6" s="10"/>
      <c r="D6" s="10"/>
      <c r="E6" s="11"/>
    </row>
    <row r="7" spans="1:9" x14ac:dyDescent="0.3">
      <c r="A7" s="51" t="s">
        <v>2</v>
      </c>
      <c r="B7" s="52"/>
      <c r="C7" s="52"/>
      <c r="D7" s="52"/>
      <c r="E7" s="12"/>
    </row>
    <row r="8" spans="1:9" x14ac:dyDescent="0.3">
      <c r="A8" s="46" t="s">
        <v>3</v>
      </c>
      <c r="B8" s="52"/>
      <c r="C8" s="52"/>
      <c r="D8" s="52"/>
      <c r="E8" s="8">
        <f>E34-E9</f>
        <v>547554.34067000006</v>
      </c>
    </row>
    <row r="9" spans="1:9" x14ac:dyDescent="0.3">
      <c r="A9" s="53" t="s">
        <v>4</v>
      </c>
      <c r="B9" s="52"/>
      <c r="C9" s="52"/>
      <c r="D9" s="52"/>
      <c r="E9" s="63">
        <f>SUM(E10:E33)</f>
        <v>870082.47</v>
      </c>
    </row>
    <row r="10" spans="1:9" s="59" customFormat="1" x14ac:dyDescent="0.3">
      <c r="A10" s="53" t="s">
        <v>102</v>
      </c>
      <c r="B10" s="52"/>
      <c r="C10" s="52"/>
      <c r="D10" s="52"/>
      <c r="E10" s="60">
        <v>734351.3</v>
      </c>
    </row>
    <row r="11" spans="1:9" s="55" customFormat="1" x14ac:dyDescent="0.3">
      <c r="A11" s="53" t="s">
        <v>81</v>
      </c>
      <c r="B11" s="52"/>
      <c r="C11" s="52"/>
      <c r="D11" s="52"/>
      <c r="E11" s="60">
        <v>2293.1</v>
      </c>
    </row>
    <row r="12" spans="1:9" s="55" customFormat="1" ht="31.2" customHeight="1" x14ac:dyDescent="0.3">
      <c r="A12" s="53" t="s">
        <v>82</v>
      </c>
      <c r="B12" s="52"/>
      <c r="C12" s="52"/>
      <c r="D12" s="52"/>
      <c r="E12" s="60">
        <v>15474.8</v>
      </c>
    </row>
    <row r="13" spans="1:9" s="55" customFormat="1" ht="41.4" customHeight="1" x14ac:dyDescent="0.3">
      <c r="A13" s="53" t="s">
        <v>83</v>
      </c>
      <c r="B13" s="52"/>
      <c r="C13" s="52"/>
      <c r="D13" s="52"/>
      <c r="E13" s="60">
        <v>14323.8</v>
      </c>
    </row>
    <row r="14" spans="1:9" s="59" customFormat="1" ht="31.2" customHeight="1" x14ac:dyDescent="0.3">
      <c r="A14" s="53" t="s">
        <v>84</v>
      </c>
      <c r="B14" s="52"/>
      <c r="C14" s="52"/>
      <c r="D14" s="52"/>
      <c r="E14" s="60">
        <v>11187</v>
      </c>
    </row>
    <row r="15" spans="1:9" s="59" customFormat="1" ht="31.2" customHeight="1" x14ac:dyDescent="0.3">
      <c r="A15" s="53" t="s">
        <v>85</v>
      </c>
      <c r="B15" s="52"/>
      <c r="C15" s="52"/>
      <c r="D15" s="52"/>
      <c r="E15" s="60">
        <v>16.899999999999999</v>
      </c>
    </row>
    <row r="16" spans="1:9" s="59" customFormat="1" ht="32.4" customHeight="1" x14ac:dyDescent="0.3">
      <c r="A16" s="53" t="s">
        <v>86</v>
      </c>
      <c r="B16" s="52"/>
      <c r="C16" s="52"/>
      <c r="D16" s="52"/>
      <c r="E16" s="60">
        <v>65.7</v>
      </c>
    </row>
    <row r="17" spans="1:5" s="59" customFormat="1" ht="42.6" customHeight="1" x14ac:dyDescent="0.3">
      <c r="A17" s="53" t="s">
        <v>87</v>
      </c>
      <c r="B17" s="52"/>
      <c r="C17" s="52"/>
      <c r="D17" s="52"/>
      <c r="E17" s="60">
        <v>12271</v>
      </c>
    </row>
    <row r="18" spans="1:5" s="59" customFormat="1" ht="31.2" customHeight="1" x14ac:dyDescent="0.3">
      <c r="A18" s="53" t="s">
        <v>88</v>
      </c>
      <c r="B18" s="52"/>
      <c r="C18" s="52"/>
      <c r="D18" s="52"/>
      <c r="E18" s="60">
        <v>38904</v>
      </c>
    </row>
    <row r="19" spans="1:5" s="59" customFormat="1" ht="31.2" customHeight="1" x14ac:dyDescent="0.3">
      <c r="A19" s="53" t="s">
        <v>89</v>
      </c>
      <c r="B19" s="52"/>
      <c r="C19" s="52"/>
      <c r="D19" s="52"/>
      <c r="E19" s="60">
        <v>976</v>
      </c>
    </row>
    <row r="20" spans="1:5" s="59" customFormat="1" ht="42" customHeight="1" x14ac:dyDescent="0.3">
      <c r="A20" s="53" t="s">
        <v>90</v>
      </c>
      <c r="B20" s="52"/>
      <c r="C20" s="52"/>
      <c r="D20" s="52"/>
      <c r="E20" s="60">
        <v>160.5</v>
      </c>
    </row>
    <row r="21" spans="1:5" s="59" customFormat="1" ht="28.2" customHeight="1" x14ac:dyDescent="0.3">
      <c r="A21" s="53" t="s">
        <v>91</v>
      </c>
      <c r="B21" s="52"/>
      <c r="C21" s="52"/>
      <c r="D21" s="52"/>
      <c r="E21" s="60">
        <v>4578.8</v>
      </c>
    </row>
    <row r="22" spans="1:5" s="59" customFormat="1" ht="31.2" customHeight="1" x14ac:dyDescent="0.3">
      <c r="A22" s="53" t="s">
        <v>92</v>
      </c>
      <c r="B22" s="52"/>
      <c r="C22" s="52"/>
      <c r="D22" s="52"/>
      <c r="E22" s="60">
        <v>22</v>
      </c>
    </row>
    <row r="23" spans="1:5" s="59" customFormat="1" ht="28.2" customHeight="1" x14ac:dyDescent="0.3">
      <c r="A23" s="53" t="s">
        <v>93</v>
      </c>
      <c r="B23" s="52"/>
      <c r="C23" s="52"/>
      <c r="D23" s="52"/>
      <c r="E23" s="60">
        <v>607.1</v>
      </c>
    </row>
    <row r="24" spans="1:5" s="59" customFormat="1" ht="31.2" customHeight="1" x14ac:dyDescent="0.3">
      <c r="A24" s="53" t="s">
        <v>94</v>
      </c>
      <c r="B24" s="52"/>
      <c r="C24" s="52"/>
      <c r="D24" s="52"/>
      <c r="E24" s="60">
        <v>1.2</v>
      </c>
    </row>
    <row r="25" spans="1:5" s="59" customFormat="1" ht="31.2" customHeight="1" x14ac:dyDescent="0.3">
      <c r="A25" s="53" t="s">
        <v>95</v>
      </c>
      <c r="B25" s="52"/>
      <c r="C25" s="52"/>
      <c r="D25" s="52"/>
      <c r="E25" s="60">
        <v>22561.3</v>
      </c>
    </row>
    <row r="26" spans="1:5" s="59" customFormat="1" ht="31.2" customHeight="1" x14ac:dyDescent="0.3">
      <c r="A26" s="53" t="s">
        <v>96</v>
      </c>
      <c r="B26" s="52"/>
      <c r="C26" s="52"/>
      <c r="D26" s="52"/>
      <c r="E26" s="60">
        <v>7.44</v>
      </c>
    </row>
    <row r="27" spans="1:5" s="59" customFormat="1" ht="31.2" customHeight="1" x14ac:dyDescent="0.3">
      <c r="A27" s="53" t="s">
        <v>97</v>
      </c>
      <c r="B27" s="52"/>
      <c r="C27" s="52"/>
      <c r="D27" s="52"/>
      <c r="E27" s="60">
        <v>7767.7</v>
      </c>
    </row>
    <row r="28" spans="1:5" s="59" customFormat="1" ht="31.2" customHeight="1" x14ac:dyDescent="0.3">
      <c r="A28" s="53" t="s">
        <v>98</v>
      </c>
      <c r="B28" s="52"/>
      <c r="C28" s="52"/>
      <c r="D28" s="52"/>
      <c r="E28" s="60">
        <v>65.33</v>
      </c>
    </row>
    <row r="29" spans="1:5" s="59" customFormat="1" ht="31.2" customHeight="1" x14ac:dyDescent="0.3">
      <c r="A29" s="53" t="s">
        <v>99</v>
      </c>
      <c r="B29" s="52"/>
      <c r="C29" s="52"/>
      <c r="D29" s="52"/>
      <c r="E29" s="60">
        <v>154.30000000000001</v>
      </c>
    </row>
    <row r="30" spans="1:5" s="59" customFormat="1" ht="31.2" customHeight="1" x14ac:dyDescent="0.3">
      <c r="A30" s="53" t="s">
        <v>100</v>
      </c>
      <c r="B30" s="52"/>
      <c r="C30" s="52"/>
      <c r="D30" s="52"/>
      <c r="E30" s="60">
        <v>2633.7</v>
      </c>
    </row>
    <row r="31" spans="1:5" s="59" customFormat="1" ht="31.2" customHeight="1" x14ac:dyDescent="0.3">
      <c r="A31" s="53" t="s">
        <v>85</v>
      </c>
      <c r="B31" s="52"/>
      <c r="C31" s="52"/>
      <c r="D31" s="52"/>
      <c r="E31" s="60">
        <v>6.1</v>
      </c>
    </row>
    <row r="32" spans="1:5" s="59" customFormat="1" ht="45" customHeight="1" x14ac:dyDescent="0.3">
      <c r="A32" s="53" t="s">
        <v>101</v>
      </c>
      <c r="B32" s="52"/>
      <c r="C32" s="52"/>
      <c r="D32" s="52"/>
      <c r="E32" s="60">
        <v>1185.5999999999999</v>
      </c>
    </row>
    <row r="33" spans="1:5" s="59" customFormat="1" ht="48.6" customHeight="1" x14ac:dyDescent="0.3">
      <c r="A33" s="53" t="s">
        <v>87</v>
      </c>
      <c r="B33" s="52"/>
      <c r="C33" s="52"/>
      <c r="D33" s="52"/>
      <c r="E33" s="60">
        <v>467.8</v>
      </c>
    </row>
    <row r="34" spans="1:5" x14ac:dyDescent="0.3">
      <c r="A34" s="45" t="s">
        <v>5</v>
      </c>
      <c r="B34" s="46"/>
      <c r="C34" s="46"/>
      <c r="D34" s="46"/>
      <c r="E34" s="12">
        <f>'Муниципальные районы'!B19+'Муниципальные районы'!B18-Учреждения!E5</f>
        <v>1417636.81067</v>
      </c>
    </row>
    <row r="35" spans="1:5" x14ac:dyDescent="0.3">
      <c r="A35" s="13"/>
      <c r="B35" s="14"/>
      <c r="C35" s="14"/>
      <c r="D35" s="6"/>
      <c r="E35" s="15"/>
    </row>
    <row r="36" spans="1:5" x14ac:dyDescent="0.3">
      <c r="A36" s="47" t="s">
        <v>14</v>
      </c>
      <c r="B36" s="49" t="s">
        <v>6</v>
      </c>
      <c r="C36" s="50" t="s">
        <v>7</v>
      </c>
      <c r="D36" s="50"/>
      <c r="E36" s="50"/>
    </row>
    <row r="37" spans="1:5" ht="82.8" x14ac:dyDescent="0.3">
      <c r="A37" s="48"/>
      <c r="B37" s="49"/>
      <c r="C37" s="16" t="s">
        <v>8</v>
      </c>
      <c r="D37" s="16" t="s">
        <v>9</v>
      </c>
      <c r="E37" s="16" t="s">
        <v>10</v>
      </c>
    </row>
    <row r="38" spans="1:5" x14ac:dyDescent="0.3">
      <c r="A38" s="19" t="s">
        <v>41</v>
      </c>
      <c r="B38" s="17">
        <v>183.31200000000001</v>
      </c>
      <c r="C38" s="17">
        <v>144</v>
      </c>
      <c r="D38" s="17">
        <v>39.311999999999998</v>
      </c>
      <c r="E38" s="17"/>
    </row>
    <row r="39" spans="1:5" x14ac:dyDescent="0.3">
      <c r="A39" s="19" t="s">
        <v>42</v>
      </c>
      <c r="B39" s="17">
        <v>3100.4</v>
      </c>
      <c r="C39" s="17">
        <v>2018</v>
      </c>
      <c r="D39" s="17">
        <v>982</v>
      </c>
      <c r="E39" s="17"/>
    </row>
    <row r="40" spans="1:5" x14ac:dyDescent="0.3">
      <c r="A40" s="19" t="s">
        <v>43</v>
      </c>
      <c r="B40" s="17">
        <v>13655.51317</v>
      </c>
      <c r="C40" s="17">
        <v>10087.5771</v>
      </c>
      <c r="D40" s="17">
        <v>2818.1159499999999</v>
      </c>
      <c r="E40" s="17">
        <v>88.877960000000002</v>
      </c>
    </row>
    <row r="41" spans="1:5" ht="27.6" x14ac:dyDescent="0.3">
      <c r="A41" s="19" t="s">
        <v>80</v>
      </c>
      <c r="B41" s="17">
        <v>-2872.87473</v>
      </c>
      <c r="C41" s="17">
        <v>1805.2848200000001</v>
      </c>
      <c r="D41" s="17">
        <v>580.55790999999999</v>
      </c>
      <c r="E41" s="17">
        <v>1521.568</v>
      </c>
    </row>
    <row r="42" spans="1:5" x14ac:dyDescent="0.3">
      <c r="A42" s="19" t="s">
        <v>44</v>
      </c>
      <c r="B42" s="17">
        <v>150.57299</v>
      </c>
      <c r="C42" s="17"/>
      <c r="D42" s="17"/>
      <c r="E42" s="17"/>
    </row>
    <row r="43" spans="1:5" x14ac:dyDescent="0.3">
      <c r="A43" s="19" t="s">
        <v>45</v>
      </c>
      <c r="B43" s="17">
        <v>41498.713669999997</v>
      </c>
      <c r="C43" s="17"/>
      <c r="D43" s="17"/>
      <c r="E43" s="17"/>
    </row>
    <row r="44" spans="1:5" ht="27.6" x14ac:dyDescent="0.3">
      <c r="A44" s="19" t="s">
        <v>46</v>
      </c>
      <c r="B44" s="17">
        <v>257028.98905</v>
      </c>
      <c r="C44" s="17"/>
      <c r="D44" s="17"/>
      <c r="E44" s="17"/>
    </row>
    <row r="45" spans="1:5" x14ac:dyDescent="0.3">
      <c r="A45" s="19" t="s">
        <v>47</v>
      </c>
      <c r="B45" s="17">
        <v>21351.799490000001</v>
      </c>
      <c r="C45" s="17"/>
      <c r="D45" s="17"/>
      <c r="E45" s="17"/>
    </row>
    <row r="46" spans="1:5" x14ac:dyDescent="0.3">
      <c r="A46" s="19" t="s">
        <v>48</v>
      </c>
      <c r="B46" s="17">
        <v>90208.616200000004</v>
      </c>
      <c r="C46" s="17"/>
      <c r="D46" s="17"/>
      <c r="E46" s="17"/>
    </row>
    <row r="47" spans="1:5" x14ac:dyDescent="0.3">
      <c r="A47" s="19" t="s">
        <v>49</v>
      </c>
      <c r="B47" s="17">
        <v>18490.492440000002</v>
      </c>
      <c r="C47" s="17">
        <v>14.31</v>
      </c>
      <c r="D47" s="17">
        <v>38.07</v>
      </c>
      <c r="E47" s="17">
        <v>785</v>
      </c>
    </row>
    <row r="48" spans="1:5" x14ac:dyDescent="0.3">
      <c r="A48" s="19" t="s">
        <v>50</v>
      </c>
      <c r="B48" s="17">
        <v>147162.55176999999</v>
      </c>
      <c r="C48" s="17">
        <v>7902.3025299999999</v>
      </c>
      <c r="D48" s="17">
        <v>2789.3955999999998</v>
      </c>
      <c r="E48" s="17">
        <v>20774.926930000001</v>
      </c>
    </row>
    <row r="49" spans="1:5" x14ac:dyDescent="0.3">
      <c r="A49" s="19" t="s">
        <v>51</v>
      </c>
      <c r="B49" s="17">
        <v>64195.383690000002</v>
      </c>
      <c r="C49" s="17">
        <v>2609.895</v>
      </c>
      <c r="D49" s="17">
        <v>953.96355000000005</v>
      </c>
      <c r="E49" s="17">
        <v>5276.02585</v>
      </c>
    </row>
    <row r="50" spans="1:5" x14ac:dyDescent="0.3">
      <c r="A50" s="19" t="s">
        <v>52</v>
      </c>
      <c r="B50" s="17">
        <v>180.071</v>
      </c>
      <c r="C50" s="17"/>
      <c r="D50" s="17"/>
      <c r="E50" s="17"/>
    </row>
    <row r="51" spans="1:5" ht="27.6" x14ac:dyDescent="0.3">
      <c r="A51" s="19" t="s">
        <v>53</v>
      </c>
      <c r="B51" s="17">
        <v>59813.971270000002</v>
      </c>
      <c r="C51" s="17">
        <v>17000</v>
      </c>
      <c r="D51" s="17">
        <v>82</v>
      </c>
      <c r="E51" s="17">
        <v>6</v>
      </c>
    </row>
    <row r="52" spans="1:5" x14ac:dyDescent="0.3">
      <c r="A52" s="19" t="s">
        <v>54</v>
      </c>
      <c r="B52" s="17">
        <v>263.03500000000003</v>
      </c>
      <c r="C52" s="17"/>
      <c r="D52" s="17"/>
      <c r="E52" s="17"/>
    </row>
    <row r="53" spans="1:5" x14ac:dyDescent="0.3">
      <c r="A53" s="19" t="s">
        <v>55</v>
      </c>
      <c r="B53" s="17">
        <v>44002.580970000003</v>
      </c>
      <c r="C53" s="17">
        <v>1200</v>
      </c>
      <c r="D53" s="17">
        <v>40</v>
      </c>
      <c r="E53" s="17"/>
    </row>
    <row r="54" spans="1:5" x14ac:dyDescent="0.3">
      <c r="A54" s="19" t="s">
        <v>56</v>
      </c>
      <c r="B54" s="17">
        <v>252.21326999999999</v>
      </c>
      <c r="C54" s="17"/>
      <c r="D54" s="17"/>
      <c r="E54" s="17"/>
    </row>
    <row r="55" spans="1:5" x14ac:dyDescent="0.3">
      <c r="A55" s="19" t="s">
        <v>57</v>
      </c>
      <c r="B55" s="17">
        <v>324.07965999999999</v>
      </c>
      <c r="C55" s="17"/>
      <c r="D55" s="17"/>
      <c r="E55" s="17"/>
    </row>
    <row r="56" spans="1:5" ht="27.6" x14ac:dyDescent="0.3">
      <c r="A56" s="19" t="s">
        <v>58</v>
      </c>
      <c r="B56" s="17">
        <v>5415.5578400000004</v>
      </c>
      <c r="C56" s="17">
        <v>2150</v>
      </c>
      <c r="D56" s="17"/>
      <c r="E56" s="17">
        <v>1682.16974</v>
      </c>
    </row>
    <row r="57" spans="1:5" x14ac:dyDescent="0.3">
      <c r="A57" s="19" t="s">
        <v>59</v>
      </c>
      <c r="B57" s="17">
        <v>6779.8661599999996</v>
      </c>
      <c r="C57" s="17">
        <v>91</v>
      </c>
      <c r="D57" s="17"/>
      <c r="E57" s="17"/>
    </row>
    <row r="58" spans="1:5" x14ac:dyDescent="0.3">
      <c r="A58" s="19" t="s">
        <v>60</v>
      </c>
      <c r="B58" s="17">
        <v>101281.41825</v>
      </c>
      <c r="C58" s="17">
        <v>1000</v>
      </c>
      <c r="D58" s="17">
        <v>401.05399999999997</v>
      </c>
      <c r="E58" s="17"/>
    </row>
    <row r="59" spans="1:5" x14ac:dyDescent="0.3">
      <c r="A59" s="19" t="s">
        <v>61</v>
      </c>
      <c r="B59" s="17">
        <v>11670.295050000001</v>
      </c>
      <c r="C59" s="17">
        <v>2609.6347099999998</v>
      </c>
      <c r="D59" s="17">
        <v>316.72796</v>
      </c>
      <c r="E59" s="17"/>
    </row>
    <row r="60" spans="1:5" x14ac:dyDescent="0.3">
      <c r="A60" s="19" t="s">
        <v>62</v>
      </c>
      <c r="B60" s="17">
        <v>1572.9</v>
      </c>
      <c r="C60" s="17">
        <v>1238.5</v>
      </c>
      <c r="D60" s="17">
        <v>120</v>
      </c>
      <c r="E60" s="17"/>
    </row>
    <row r="61" spans="1:5" x14ac:dyDescent="0.3">
      <c r="A61" s="19" t="s">
        <v>63</v>
      </c>
      <c r="B61" s="17">
        <v>4.4580000000000002E-2</v>
      </c>
      <c r="C61" s="17"/>
      <c r="D61" s="17"/>
      <c r="E61" s="17"/>
    </row>
    <row r="62" spans="1:5" x14ac:dyDescent="0.3">
      <c r="A62" s="19" t="s">
        <v>64</v>
      </c>
      <c r="B62" s="17">
        <v>3527.88535</v>
      </c>
      <c r="C62" s="17">
        <v>2468.14509</v>
      </c>
      <c r="D62" s="17">
        <v>399.44110000000001</v>
      </c>
      <c r="E62" s="17"/>
    </row>
    <row r="63" spans="1:5" x14ac:dyDescent="0.3">
      <c r="A63" s="19" t="s">
        <v>65</v>
      </c>
      <c r="B63" s="17">
        <v>741273.37173000001</v>
      </c>
      <c r="C63" s="17"/>
      <c r="D63" s="17">
        <v>1167</v>
      </c>
      <c r="E63" s="17"/>
    </row>
    <row r="64" spans="1:5" ht="27.6" x14ac:dyDescent="0.3">
      <c r="A64" s="19" t="s">
        <v>66</v>
      </c>
      <c r="B64" s="17">
        <v>42</v>
      </c>
      <c r="C64" s="17">
        <v>42</v>
      </c>
      <c r="D64" s="17"/>
      <c r="E64" s="17"/>
    </row>
    <row r="65" spans="1:5" x14ac:dyDescent="0.3">
      <c r="A65" s="19" t="s">
        <v>67</v>
      </c>
      <c r="B65" s="17">
        <v>1784.4762900000001</v>
      </c>
      <c r="C65" s="17">
        <v>1257.2910099999999</v>
      </c>
      <c r="D65" s="17">
        <v>280.61</v>
      </c>
      <c r="E65" s="17"/>
    </row>
    <row r="66" spans="1:5" x14ac:dyDescent="0.3">
      <c r="A66" s="19" t="s">
        <v>68</v>
      </c>
      <c r="B66" s="17">
        <v>2669.5661100000002</v>
      </c>
      <c r="C66" s="17">
        <v>500.4</v>
      </c>
      <c r="D66" s="17">
        <v>100</v>
      </c>
      <c r="E66" s="17">
        <v>185</v>
      </c>
    </row>
    <row r="67" spans="1:5" x14ac:dyDescent="0.3">
      <c r="A67" s="19" t="s">
        <v>69</v>
      </c>
      <c r="B67" s="17">
        <v>357.92</v>
      </c>
      <c r="C67" s="17"/>
      <c r="D67" s="17"/>
      <c r="E67" s="17"/>
    </row>
    <row r="68" spans="1:5" x14ac:dyDescent="0.3">
      <c r="A68" s="19" t="s">
        <v>70</v>
      </c>
      <c r="B68" s="17">
        <v>11471.455379999999</v>
      </c>
      <c r="C68" s="17">
        <v>4748.3902900000003</v>
      </c>
      <c r="D68" s="17">
        <v>1612.77945</v>
      </c>
      <c r="E68" s="17"/>
    </row>
    <row r="69" spans="1:5" x14ac:dyDescent="0.3">
      <c r="A69" s="19" t="s">
        <v>71</v>
      </c>
      <c r="B69" s="17">
        <v>4534.6955399999997</v>
      </c>
      <c r="C69" s="17">
        <v>572.14963</v>
      </c>
      <c r="D69" s="17">
        <v>25</v>
      </c>
      <c r="E69" s="17"/>
    </row>
    <row r="70" spans="1:5" x14ac:dyDescent="0.3">
      <c r="A70" s="19" t="s">
        <v>72</v>
      </c>
      <c r="B70" s="17">
        <v>12.36</v>
      </c>
      <c r="C70" s="17"/>
      <c r="D70" s="17"/>
      <c r="E70" s="17"/>
    </row>
    <row r="71" spans="1:5" x14ac:dyDescent="0.3">
      <c r="A71" s="19" t="s">
        <v>73</v>
      </c>
      <c r="B71" s="17">
        <v>64332.78054</v>
      </c>
      <c r="C71" s="17">
        <v>591.82654000000002</v>
      </c>
      <c r="D71" s="17">
        <v>434.96</v>
      </c>
      <c r="E71" s="17"/>
    </row>
    <row r="72" spans="1:5" x14ac:dyDescent="0.3">
      <c r="A72" s="19" t="s">
        <v>74</v>
      </c>
      <c r="B72" s="17">
        <v>1664.8124600000001</v>
      </c>
      <c r="C72" s="17"/>
      <c r="D72" s="17"/>
      <c r="E72" s="17"/>
    </row>
    <row r="73" spans="1:5" x14ac:dyDescent="0.3">
      <c r="A73" s="19" t="s">
        <v>75</v>
      </c>
      <c r="B73" s="17">
        <v>388.65811000000002</v>
      </c>
      <c r="C73" s="17"/>
      <c r="D73" s="17"/>
      <c r="E73" s="17"/>
    </row>
    <row r="74" spans="1:5" x14ac:dyDescent="0.3">
      <c r="A74" s="19" t="s">
        <v>76</v>
      </c>
      <c r="B74" s="17">
        <v>348</v>
      </c>
      <c r="C74" s="17"/>
      <c r="D74" s="17"/>
      <c r="E74" s="17"/>
    </row>
    <row r="75" spans="1:5" x14ac:dyDescent="0.3">
      <c r="A75" s="21" t="s">
        <v>77</v>
      </c>
      <c r="B75" s="18">
        <v>1718117.4842999999</v>
      </c>
      <c r="C75" s="18">
        <v>60050.706720000002</v>
      </c>
      <c r="D75" s="18">
        <v>13180.987520000001</v>
      </c>
      <c r="E75" s="18">
        <v>30319.568480000002</v>
      </c>
    </row>
  </sheetData>
  <mergeCells count="34">
    <mergeCell ref="A32:D32"/>
    <mergeCell ref="A33:D33"/>
    <mergeCell ref="A10:D10"/>
    <mergeCell ref="A27:D27"/>
    <mergeCell ref="A28:D28"/>
    <mergeCell ref="A29:D29"/>
    <mergeCell ref="A30:D30"/>
    <mergeCell ref="A31:D31"/>
    <mergeCell ref="A22:D22"/>
    <mergeCell ref="A23:D23"/>
    <mergeCell ref="A24:D24"/>
    <mergeCell ref="A25:D25"/>
    <mergeCell ref="A26:D26"/>
    <mergeCell ref="A17:D17"/>
    <mergeCell ref="A18:D18"/>
    <mergeCell ref="A19:D19"/>
    <mergeCell ref="A20:D20"/>
    <mergeCell ref="A21:D21"/>
    <mergeCell ref="A1:E1"/>
    <mergeCell ref="A2:E2"/>
    <mergeCell ref="A5:D5"/>
    <mergeCell ref="A34:D34"/>
    <mergeCell ref="A36:A37"/>
    <mergeCell ref="B36:B37"/>
    <mergeCell ref="C36:E36"/>
    <mergeCell ref="A7:D7"/>
    <mergeCell ref="A8:D8"/>
    <mergeCell ref="A9:D9"/>
    <mergeCell ref="A11:D11"/>
    <mergeCell ref="A12:D12"/>
    <mergeCell ref="A13:D13"/>
    <mergeCell ref="A14:D14"/>
    <mergeCell ref="A15:D15"/>
    <mergeCell ref="A16:D16"/>
  </mergeCells>
  <pageMargins left="0.70866141732283472" right="0.41" top="0.44" bottom="0.43" header="0.33" footer="0.21"/>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view="pageBreakPreview" zoomScaleNormal="100" zoomScaleSheetLayoutView="100" workbookViewId="0">
      <selection activeCell="E9" sqref="E9"/>
    </sheetView>
  </sheetViews>
  <sheetFormatPr defaultRowHeight="14.4" x14ac:dyDescent="0.3"/>
  <cols>
    <col min="1" max="1" width="38.33203125" customWidth="1"/>
    <col min="2" max="2" width="13.109375" customWidth="1"/>
    <col min="3" max="3" width="10.5546875" customWidth="1"/>
    <col min="4" max="4" width="11.44140625" customWidth="1"/>
    <col min="5" max="5" width="13.109375" customWidth="1"/>
    <col min="6" max="6" width="12.109375" customWidth="1"/>
    <col min="7" max="7" width="12.5546875" customWidth="1"/>
    <col min="8" max="8" width="12.6640625" customWidth="1"/>
    <col min="9" max="9" width="10.88671875" customWidth="1"/>
    <col min="10" max="10" width="12.6640625" customWidth="1"/>
    <col min="11" max="11" width="11" customWidth="1"/>
    <col min="12" max="13" width="11.88671875" customWidth="1"/>
    <col min="14" max="14" width="11.109375" customWidth="1"/>
    <col min="15" max="15" width="11.5546875" customWidth="1"/>
  </cols>
  <sheetData>
    <row r="1" spans="1:20" s="27" customFormat="1" ht="15.6" x14ac:dyDescent="0.3">
      <c r="A1" s="39" t="s">
        <v>40</v>
      </c>
      <c r="C1" s="28" t="s">
        <v>13</v>
      </c>
    </row>
    <row r="2" spans="1:20" x14ac:dyDescent="0.3">
      <c r="A2" s="34" t="str">
        <f>TEXT(EndData2,"[$-FC19]ДД.ММ.ГГГ")</f>
        <v>21.12.2017</v>
      </c>
      <c r="B2" s="34">
        <f>A2+1</f>
        <v>43091</v>
      </c>
      <c r="C2" s="40" t="str">
        <f>TEXT(B2,"[$-FC19]ДД.ММ.ГГГ")</f>
        <v>22.12.2017</v>
      </c>
      <c r="P2" s="25" t="s">
        <v>12</v>
      </c>
    </row>
    <row r="3" spans="1:20" s="26" customFormat="1" ht="51.75" customHeight="1" x14ac:dyDescent="0.25">
      <c r="A3" s="33" t="s">
        <v>15</v>
      </c>
      <c r="B3" s="38" t="s">
        <v>16</v>
      </c>
      <c r="C3" s="35" t="s">
        <v>17</v>
      </c>
      <c r="D3" s="35" t="s">
        <v>18</v>
      </c>
      <c r="E3" s="35" t="s">
        <v>19</v>
      </c>
      <c r="F3" s="35" t="s">
        <v>20</v>
      </c>
      <c r="G3" s="35" t="s">
        <v>21</v>
      </c>
      <c r="H3" s="35" t="s">
        <v>22</v>
      </c>
      <c r="I3" s="35" t="s">
        <v>23</v>
      </c>
      <c r="J3" s="35" t="s">
        <v>24</v>
      </c>
      <c r="K3" s="35" t="s">
        <v>25</v>
      </c>
      <c r="L3" s="35" t="s">
        <v>26</v>
      </c>
      <c r="M3" s="35" t="s">
        <v>27</v>
      </c>
      <c r="N3" s="35" t="s">
        <v>28</v>
      </c>
      <c r="O3" s="35" t="s">
        <v>29</v>
      </c>
      <c r="P3" s="22" t="s">
        <v>11</v>
      </c>
    </row>
    <row r="4" spans="1:20" ht="27" x14ac:dyDescent="0.3">
      <c r="A4" s="23" t="s">
        <v>31</v>
      </c>
      <c r="B4" s="36"/>
      <c r="C4" s="36"/>
      <c r="D4" s="36">
        <v>64113.561000000002</v>
      </c>
      <c r="E4" s="36"/>
      <c r="F4" s="36"/>
      <c r="G4" s="36">
        <v>11322.139800000001</v>
      </c>
      <c r="H4" s="36"/>
      <c r="I4" s="36"/>
      <c r="J4" s="36"/>
      <c r="K4" s="36"/>
      <c r="L4" s="36"/>
      <c r="M4" s="36"/>
      <c r="N4" s="36">
        <v>8500</v>
      </c>
      <c r="O4" s="36"/>
      <c r="P4" s="24">
        <v>83935.700800000006</v>
      </c>
      <c r="Q4" s="25"/>
      <c r="R4" s="25"/>
      <c r="S4" s="25"/>
      <c r="T4" s="25"/>
    </row>
    <row r="5" spans="1:20" ht="66.599999999999994" x14ac:dyDescent="0.3">
      <c r="A5" s="23" t="s">
        <v>32</v>
      </c>
      <c r="B5" s="36"/>
      <c r="C5" s="36"/>
      <c r="D5" s="36">
        <v>4047.9870000000001</v>
      </c>
      <c r="E5" s="36"/>
      <c r="F5" s="36"/>
      <c r="G5" s="36"/>
      <c r="H5" s="36"/>
      <c r="I5" s="36"/>
      <c r="J5" s="36"/>
      <c r="K5" s="36"/>
      <c r="L5" s="36">
        <v>10680.544019999999</v>
      </c>
      <c r="M5" s="36"/>
      <c r="N5" s="36"/>
      <c r="O5" s="36"/>
      <c r="P5" s="24">
        <v>14728.53102</v>
      </c>
      <c r="Q5" s="25"/>
      <c r="R5" s="25"/>
      <c r="S5" s="25"/>
      <c r="T5" s="25"/>
    </row>
    <row r="6" spans="1:20" ht="93" x14ac:dyDescent="0.3">
      <c r="A6" s="23" t="s">
        <v>103</v>
      </c>
      <c r="B6" s="36">
        <v>10733.78787</v>
      </c>
      <c r="C6" s="36">
        <v>750.65700000000004</v>
      </c>
      <c r="D6" s="36"/>
      <c r="E6" s="36"/>
      <c r="F6" s="36">
        <v>474.267</v>
      </c>
      <c r="G6" s="36"/>
      <c r="H6" s="36"/>
      <c r="I6" s="36"/>
      <c r="J6" s="36">
        <v>3882.2057599999998</v>
      </c>
      <c r="K6" s="36"/>
      <c r="L6" s="36">
        <v>751.51653999999996</v>
      </c>
      <c r="M6" s="36"/>
      <c r="N6" s="36">
        <v>-98.179779999999994</v>
      </c>
      <c r="O6" s="36"/>
      <c r="P6" s="24">
        <v>16494.254389999998</v>
      </c>
      <c r="Q6" s="25"/>
      <c r="R6" s="25"/>
      <c r="S6" s="25"/>
      <c r="T6" s="25"/>
    </row>
    <row r="7" spans="1:20" ht="66.599999999999994" x14ac:dyDescent="0.3">
      <c r="A7" s="23" t="s">
        <v>33</v>
      </c>
      <c r="B7" s="36">
        <v>3961.98909</v>
      </c>
      <c r="C7" s="36"/>
      <c r="D7" s="36">
        <v>6616.79</v>
      </c>
      <c r="E7" s="36"/>
      <c r="F7" s="36"/>
      <c r="G7" s="36">
        <v>8469.7583099999993</v>
      </c>
      <c r="H7" s="36"/>
      <c r="I7" s="36">
        <v>508.5</v>
      </c>
      <c r="J7" s="36"/>
      <c r="K7" s="36">
        <v>960.78768000000002</v>
      </c>
      <c r="L7" s="36"/>
      <c r="M7" s="36"/>
      <c r="N7" s="36"/>
      <c r="O7" s="36"/>
      <c r="P7" s="24">
        <v>20517.825079999999</v>
      </c>
      <c r="Q7" s="25"/>
      <c r="R7" s="25"/>
      <c r="S7" s="25"/>
      <c r="T7" s="25"/>
    </row>
    <row r="8" spans="1:20" ht="93" x14ac:dyDescent="0.3">
      <c r="A8" s="23" t="s">
        <v>34</v>
      </c>
      <c r="B8" s="36"/>
      <c r="C8" s="36"/>
      <c r="D8" s="36"/>
      <c r="E8" s="36"/>
      <c r="F8" s="36"/>
      <c r="G8" s="36"/>
      <c r="H8" s="36"/>
      <c r="I8" s="36"/>
      <c r="J8" s="36"/>
      <c r="K8" s="36"/>
      <c r="L8" s="36">
        <v>26.099319999999999</v>
      </c>
      <c r="M8" s="36"/>
      <c r="N8" s="36"/>
      <c r="O8" s="36"/>
      <c r="P8" s="24">
        <v>26.099319999999999</v>
      </c>
      <c r="Q8" s="25"/>
      <c r="R8" s="25"/>
      <c r="S8" s="25"/>
      <c r="T8" s="25"/>
    </row>
    <row r="9" spans="1:20" ht="106.2" x14ac:dyDescent="0.3">
      <c r="A9" s="23" t="s">
        <v>106</v>
      </c>
      <c r="B9" s="36"/>
      <c r="C9" s="36"/>
      <c r="D9" s="36"/>
      <c r="E9" s="36"/>
      <c r="F9" s="36"/>
      <c r="G9" s="36"/>
      <c r="H9" s="36"/>
      <c r="I9" s="36"/>
      <c r="J9" s="36">
        <v>-32.033200000000001</v>
      </c>
      <c r="K9" s="36"/>
      <c r="L9" s="36"/>
      <c r="M9" s="36"/>
      <c r="N9" s="36"/>
      <c r="O9" s="36"/>
      <c r="P9" s="24">
        <v>-32.033200000000001</v>
      </c>
      <c r="Q9" s="25"/>
      <c r="R9" s="25"/>
      <c r="S9" s="25"/>
      <c r="T9" s="25"/>
    </row>
    <row r="10" spans="1:20" ht="79.8" x14ac:dyDescent="0.3">
      <c r="A10" s="23" t="s">
        <v>104</v>
      </c>
      <c r="B10" s="36">
        <v>0.06</v>
      </c>
      <c r="C10" s="36"/>
      <c r="D10" s="36"/>
      <c r="E10" s="36"/>
      <c r="F10" s="36"/>
      <c r="G10" s="36"/>
      <c r="H10" s="36"/>
      <c r="I10" s="36"/>
      <c r="J10" s="36"/>
      <c r="K10" s="36"/>
      <c r="L10" s="36"/>
      <c r="M10" s="36">
        <v>-1.6768400000000001</v>
      </c>
      <c r="N10" s="36"/>
      <c r="O10" s="36"/>
      <c r="P10" s="24">
        <v>-1.6168400000000001</v>
      </c>
      <c r="Q10" s="25"/>
      <c r="R10" s="25"/>
      <c r="S10" s="25"/>
      <c r="T10" s="25"/>
    </row>
    <row r="11" spans="1:20" ht="66.599999999999994" x14ac:dyDescent="0.3">
      <c r="A11" s="23" t="s">
        <v>35</v>
      </c>
      <c r="B11" s="36"/>
      <c r="C11" s="36"/>
      <c r="D11" s="36"/>
      <c r="E11" s="36"/>
      <c r="F11" s="36"/>
      <c r="G11" s="36"/>
      <c r="H11" s="36"/>
      <c r="I11" s="36">
        <v>68</v>
      </c>
      <c r="J11" s="36"/>
      <c r="K11" s="36"/>
      <c r="L11" s="36"/>
      <c r="M11" s="36"/>
      <c r="N11" s="36"/>
      <c r="O11" s="36"/>
      <c r="P11" s="24">
        <v>68</v>
      </c>
      <c r="Q11" s="25"/>
      <c r="R11" s="25"/>
      <c r="S11" s="25"/>
      <c r="T11" s="25"/>
    </row>
    <row r="12" spans="1:20" ht="66.599999999999994" x14ac:dyDescent="0.3">
      <c r="A12" s="23" t="s">
        <v>36</v>
      </c>
      <c r="B12" s="36">
        <v>1248.4938099999999</v>
      </c>
      <c r="C12" s="36">
        <v>1323.5310300000001</v>
      </c>
      <c r="D12" s="36"/>
      <c r="E12" s="36"/>
      <c r="F12" s="36"/>
      <c r="G12" s="36"/>
      <c r="H12" s="36">
        <v>198</v>
      </c>
      <c r="I12" s="36"/>
      <c r="J12" s="36">
        <v>287.5</v>
      </c>
      <c r="K12" s="36"/>
      <c r="L12" s="36"/>
      <c r="M12" s="36"/>
      <c r="N12" s="36">
        <v>11.244</v>
      </c>
      <c r="O12" s="36"/>
      <c r="P12" s="24">
        <v>3068.7688400000002</v>
      </c>
      <c r="Q12" s="25"/>
      <c r="R12" s="25"/>
      <c r="S12" s="25"/>
      <c r="T12" s="25"/>
    </row>
    <row r="13" spans="1:20" ht="79.8" x14ac:dyDescent="0.3">
      <c r="A13" s="23" t="s">
        <v>37</v>
      </c>
      <c r="B13" s="36"/>
      <c r="C13" s="36"/>
      <c r="D13" s="36"/>
      <c r="E13" s="36"/>
      <c r="F13" s="36"/>
      <c r="G13" s="36"/>
      <c r="H13" s="36"/>
      <c r="I13" s="36"/>
      <c r="J13" s="36">
        <v>57.035159999999998</v>
      </c>
      <c r="K13" s="36"/>
      <c r="L13" s="36"/>
      <c r="M13" s="36"/>
      <c r="N13" s="36"/>
      <c r="O13" s="36"/>
      <c r="P13" s="24">
        <v>57.035159999999998</v>
      </c>
      <c r="Q13" s="25"/>
      <c r="R13" s="25"/>
      <c r="S13" s="25"/>
      <c r="T13" s="25"/>
    </row>
    <row r="14" spans="1:20" ht="53.4" x14ac:dyDescent="0.3">
      <c r="A14" s="23" t="s">
        <v>105</v>
      </c>
      <c r="B14" s="36"/>
      <c r="C14" s="36"/>
      <c r="D14" s="36"/>
      <c r="E14" s="36"/>
      <c r="F14" s="36"/>
      <c r="G14" s="36"/>
      <c r="H14" s="36"/>
      <c r="I14" s="36"/>
      <c r="J14" s="36"/>
      <c r="K14" s="36"/>
      <c r="L14" s="36"/>
      <c r="M14" s="36"/>
      <c r="N14" s="36">
        <v>-26.816960000000002</v>
      </c>
      <c r="O14" s="36"/>
      <c r="P14" s="24">
        <v>-26.816960000000002</v>
      </c>
      <c r="Q14" s="25"/>
      <c r="R14" s="25"/>
      <c r="S14" s="25"/>
      <c r="T14" s="25"/>
    </row>
    <row r="15" spans="1:20" ht="106.2" x14ac:dyDescent="0.3">
      <c r="A15" s="23" t="s">
        <v>38</v>
      </c>
      <c r="B15" s="36">
        <v>5416.97876</v>
      </c>
      <c r="C15" s="36"/>
      <c r="D15" s="36"/>
      <c r="E15" s="36"/>
      <c r="F15" s="36"/>
      <c r="G15" s="36"/>
      <c r="H15" s="36"/>
      <c r="I15" s="36"/>
      <c r="J15" s="36"/>
      <c r="K15" s="36"/>
      <c r="L15" s="36"/>
      <c r="M15" s="36"/>
      <c r="N15" s="36"/>
      <c r="O15" s="36"/>
      <c r="P15" s="24">
        <v>5416.97876</v>
      </c>
      <c r="Q15" s="25"/>
      <c r="R15" s="25"/>
      <c r="S15" s="25"/>
      <c r="T15" s="25"/>
    </row>
    <row r="16" spans="1:20" x14ac:dyDescent="0.3">
      <c r="A16" s="31" t="s">
        <v>39</v>
      </c>
      <c r="B16" s="37">
        <v>21361.309529999999</v>
      </c>
      <c r="C16" s="37">
        <v>2074.1880299999998</v>
      </c>
      <c r="D16" s="37">
        <v>74778.338000000003</v>
      </c>
      <c r="E16" s="37"/>
      <c r="F16" s="37">
        <v>474.267</v>
      </c>
      <c r="G16" s="37">
        <v>19791.898109999998</v>
      </c>
      <c r="H16" s="37">
        <v>198</v>
      </c>
      <c r="I16" s="37">
        <v>576.5</v>
      </c>
      <c r="J16" s="37">
        <v>4194.7077200000003</v>
      </c>
      <c r="K16" s="37">
        <v>960.78768000000002</v>
      </c>
      <c r="L16" s="37">
        <v>11458.159879999999</v>
      </c>
      <c r="M16" s="37">
        <v>-1.6768400000000001</v>
      </c>
      <c r="N16" s="37">
        <v>8386.2472600000001</v>
      </c>
      <c r="O16" s="37"/>
      <c r="P16" s="24">
        <v>144252.72636999999</v>
      </c>
      <c r="Q16" s="32"/>
      <c r="R16" s="32"/>
      <c r="S16" s="32"/>
      <c r="T16" s="32"/>
    </row>
    <row r="18" spans="1:2" x14ac:dyDescent="0.3">
      <c r="A18" s="61" t="s">
        <v>30</v>
      </c>
      <c r="B18" s="56">
        <f>Учреждения!B75+'Муниципальные районы'!P16</f>
        <v>1862370.2106699999</v>
      </c>
    </row>
    <row r="19" spans="1:2" ht="32.25" customHeight="1" x14ac:dyDescent="0.3">
      <c r="A19" s="61" t="str">
        <f>CONCATENATE("Остатки бюджетных средств на ",C2,"г.")</f>
        <v>Остатки бюджетных средств на 22.12.2017г.</v>
      </c>
      <c r="B19" s="56">
        <v>1152376.5</v>
      </c>
    </row>
    <row r="20" spans="1:2" s="55" customFormat="1" x14ac:dyDescent="0.3">
      <c r="A20" s="54"/>
      <c r="B20" s="58"/>
    </row>
    <row r="21" spans="1:2" x14ac:dyDescent="0.3">
      <c r="A21" s="57" t="s">
        <v>79</v>
      </c>
    </row>
  </sheetData>
  <pageMargins left="0.23622047244094491" right="0.23622047244094491" top="0.36" bottom="0.31" header="0.31496062992125984" footer="0.17"/>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9</vt:i4>
      </vt:variant>
    </vt:vector>
  </HeadingPairs>
  <TitlesOfParts>
    <vt:vector size="11" baseType="lpstr">
      <vt:lpstr>Учреждения</vt:lpstr>
      <vt:lpstr>Муниципальные районы</vt:lpstr>
      <vt:lpstr>EndData</vt:lpstr>
      <vt:lpstr>EndData1</vt:lpstr>
      <vt:lpstr>EndData2</vt:lpstr>
      <vt:lpstr>StartData</vt:lpstr>
      <vt:lpstr>StartData1</vt:lpstr>
      <vt:lpstr>'Муниципальные районы'!Заголовки_для_печати</vt:lpstr>
      <vt:lpstr>Учреждения!Заголовки_для_печати</vt:lpstr>
      <vt:lpstr>'Муниципальные районы'!Область_печати</vt:lpstr>
      <vt:lpstr>Учреждения!Область_печати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2017-12-26T03:06:19Z</dcterms:modified>
</cp:coreProperties>
</file>