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65" windowWidth="14805" windowHeight="7950" activeTab="1"/>
  </bookViews>
  <sheets>
    <sheet name="Бюджетополучатели" sheetId="1" r:id="rId1"/>
    <sheet name="Муниципальные районы" sheetId="2" r:id="rId2"/>
  </sheets>
  <definedNames>
    <definedName name="Date">Бюджетополучатели!$E$8</definedName>
    <definedName name="EndData">Бюджетополучатели!$E$5</definedName>
    <definedName name="EndData1">Бюджетополучатели!$E$2</definedName>
    <definedName name="EndData2">'Муниципальные районы'!$A$1</definedName>
    <definedName name="EndDate">Бюджетополучатели!$E$9</definedName>
    <definedName name="period">Бюджетополучатели!$E$6</definedName>
    <definedName name="StartData">Бюджетополучатели!$E$4</definedName>
    <definedName name="StartData1">Бюджетополучатели!$E$1</definedName>
    <definedName name="Year">Бюджетополучатели!$E$7</definedName>
    <definedName name="_xlnm.Print_Titles" localSheetId="0">Бюджетополучатели!$34:$35</definedName>
    <definedName name="_xlnm.Print_Titles" localSheetId="1">'Муниципальные районы'!$1:$3</definedName>
    <definedName name="_xlnm.Print_Area" localSheetId="0">Бюджетополучатели!$A$1:$D$81</definedName>
    <definedName name="_xlnm.Print_Area" localSheetId="1">'Муниципальные районы'!$A$1:$P$52</definedName>
  </definedNames>
  <calcPr calcId="162913" refMode="R1C1"/>
</workbook>
</file>

<file path=xl/calcChain.xml><?xml version="1.0" encoding="utf-8"?>
<calcChain xmlns="http://schemas.openxmlformats.org/spreadsheetml/2006/main">
  <c r="D6" i="1" l="1"/>
  <c r="D9" i="1"/>
  <c r="D10" i="1"/>
  <c r="D13" i="1"/>
  <c r="E3" i="1" l="1"/>
  <c r="H1" i="1" l="1"/>
  <c r="F1" i="1" l="1"/>
  <c r="E6" i="1" s="1"/>
  <c r="A2" i="1" s="1"/>
  <c r="G3" i="1" l="1"/>
  <c r="A11" i="1" s="1"/>
  <c r="F3" i="1" l="1"/>
  <c r="A2" i="2"/>
  <c r="G1" i="1" l="1"/>
  <c r="A5" i="1" s="1"/>
  <c r="G2" i="1"/>
  <c r="F2" i="1"/>
</calcChain>
</file>

<file path=xl/sharedStrings.xml><?xml version="1.0" encoding="utf-8"?>
<sst xmlns="http://schemas.openxmlformats.org/spreadsheetml/2006/main" count="146" uniqueCount="143">
  <si>
    <t>тыс.рублей</t>
  </si>
  <si>
    <t>Собственные доходы</t>
  </si>
  <si>
    <t>Всего</t>
  </si>
  <si>
    <t xml:space="preserve">в том числе: </t>
  </si>
  <si>
    <t>Оплата труда</t>
  </si>
  <si>
    <t>Начисления на выплаты по оплате труда</t>
  </si>
  <si>
    <t>Итого</t>
  </si>
  <si>
    <t>тыс. рублей</t>
  </si>
  <si>
    <t xml:space="preserve">Дотации, субвенции, субсидии и иные межбюджетные трансферты бюджетам муниципальных районов (городских округов) </t>
  </si>
  <si>
    <t>БАЛАНС</t>
  </si>
  <si>
    <t>Финансовая помощь из федерального бюджета</t>
  </si>
  <si>
    <t>в т.ч. целевые средства</t>
  </si>
  <si>
    <t>ИТОГО ДОХОДОВ</t>
  </si>
  <si>
    <t>ИТОГО РАСХОДОВ</t>
  </si>
  <si>
    <t>из них:</t>
  </si>
  <si>
    <t>целевые средства:</t>
  </si>
  <si>
    <t>Расшифровка расходов:</t>
  </si>
  <si>
    <t>Расходы бюджетополучателей, финансируемые из краевого бюджета</t>
  </si>
  <si>
    <t>Наименование направления  целевой статьи</t>
  </si>
  <si>
    <t>Петропавловск-Камчатский городской округ</t>
  </si>
  <si>
    <t>Елизовский муниципальный район</t>
  </si>
  <si>
    <t>Усть-Камчатский муниципальный район</t>
  </si>
  <si>
    <t>Усть-Большерецкий муниципальный район</t>
  </si>
  <si>
    <t>Соболевский муниципальный район</t>
  </si>
  <si>
    <t>Мильковский муниципальный район</t>
  </si>
  <si>
    <t>Быстринский муниципальный район</t>
  </si>
  <si>
    <t>Алеутский муниципальный район</t>
  </si>
  <si>
    <t>Вилючинский городской округ</t>
  </si>
  <si>
    <t>Городской округ "поселок Палана"</t>
  </si>
  <si>
    <t>Олюторский муниципальный район</t>
  </si>
  <si>
    <t>Карагинский  муниципальный  район</t>
  </si>
  <si>
    <t>Тигильский  муниципальный  район</t>
  </si>
  <si>
    <t>Пенжинский  муниципальный  район</t>
  </si>
  <si>
    <t>01.01.2017</t>
  </si>
  <si>
    <t>31.12.2017</t>
  </si>
  <si>
    <t>01.12.2017</t>
  </si>
  <si>
    <t>Дотации на выравнивание бюджетной обеспеченности поселений</t>
  </si>
  <si>
    <t>Дотации на 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</si>
  <si>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бюджетов</t>
  </si>
  <si>
    <t>Субсидии местным бюджетам, связанные с выравниванием обеспеченности муниципальных образований в Камчатском крае по реализации ими их расходных обязательств</t>
  </si>
  <si>
    <t>Субсидии за счет средств резервного фонда Правительства Камчатского края</t>
  </si>
  <si>
    <t>Субсидии местным бюджетам на реализацию мероприятий соответствующей подпрограммы соответствующей государственной программы Камчатского края (за исключением инвестиционных мероприятий и субсидий, которым присвоены отдельные коды)</t>
  </si>
  <si>
    <t>Субсидии местным бюджетам на реализацию инвестиционных  мероприятий соответствующей подпрограммы соответствующей государственной программы Камчатского края</t>
  </si>
  <si>
    <t>Субвенции для осуществления государственных полномочий Камчатского края по вопросам создания административных комиссий в целях привлечения к административной ответственности, предусмотренной законом Камчатского края</t>
  </si>
  <si>
    <t>Субвенции муниципальным районам в Камчатском крае для осуществления  полномочий органов государственной власти Камчатского края по расчету и предоставлению дотаций  бюджетам поселений</t>
  </si>
  <si>
    <t>Субвенции для осуществления  государственных полномочий Камчатского края по образованию и организации деятельности комиссий по делам несовершеннолетних и защите их прав муниципальных районов и городских округов в Камчатском крае</t>
  </si>
  <si>
    <t>Субвенции для осуществления отдельных  государственных полномочий Камчатского края  по социальному обслуживанию граждан в Камчатском крае</t>
  </si>
  <si>
    <t>Субвенции для осуществления государственных полномочий по опеке и попечительству в Камчатском крае в части расходов на содержание специалистов, осуществляющих деятельность по опеке и попечительству</t>
  </si>
  <si>
    <t>Субвенции для осуществления  государственных полномочий Камчатского края по вопросам предоставления мер социальной поддержки отдельным категориям граждан, проживающим в Камчатском крае, по проезду на автомобильном транспорте общего пользования городского сообщения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</si>
  <si>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граждан, проживающим в Камчатском крае, по проезду на автомобильном транспорте общего пользования пригородного сообщения</t>
  </si>
  <si>
    <t>Субвенции для осуществления  государственных полномочий по опеке и попечительству в Камчатском крае в части  расходов на выплату вознаграждения опекунам совершеннолетних недееспособных граждан, проживающим в Камчатском крае</t>
  </si>
  <si>
    <t>Субвенции для осуществления  государственных полномочий по опеке и попечительству в Камчатском крае в части социальной поддержки детей-сирот и детей, оставшихся без попечения родителей, переданных под опеку или попечительство (за исключением детей-сирот и детей, оставшихся без попечения родителей, переданных под опеку или попечительство, обучающихся в федеральных образовательных организациях), на предоставление дополнительной меры социальной поддержки по содержанию отдельных лиц из числа детей-сирот и детей, оставшихся без попечения родителей, обучающихся в общеобразовательных организациях и ранее находившихся под попечительством, попечителям которых выплачивались денежные средства на их содержание, на выплату ежемесячного вознаграждения приемным родителям, на организацию подготовки лиц, желающих принять на воспитание в свою семью ребенка, оставшегося без попечения родителей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</si>
  <si>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 в Камчатском крае, по обеспечению дополнительного образования детей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</si>
  <si>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 в период получения ими образования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</si>
  <si>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выплате ежемесячной доплаты к заработной плате педагогическим работникам, имеющим ученые степени доктора наук, кандидата наук, государственные награды СССР, РСФСР и Российской Федерации, в отдельных муниципальных образовательных организациях в Камчатском крае</t>
  </si>
  <si>
    <t>Субвенции для осуществления  государственных полномочий Камчатского края в части расходов на предоставление  единовременной денежной выплаты гражданам, усыновившим (удочерившим) ребенка (детей) в Камчатском крае</t>
  </si>
  <si>
    <t>Субвенции для осуществления  государственных полномочий  Камчатского края по выплате компенсации части платы, взимаемой с родителей (законных представителей) за присмотр и уход за детьми в образовательных организациях в Камчатском крае, реализующих образовательную программу дошкольного образования</t>
  </si>
  <si>
    <t>Иные межбюджетные трансферты на  поддержку экономического и социального развития коренных малочисленных народов Севера, Сибири и Дальнего Востока Российской Федерации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</si>
  <si>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 Камчатском крае</t>
  </si>
  <si>
    <t>Субвенции на осуществление государственных полномочий Камчатского края по вопросам предоставления гражданам субсидий на оплату жилого помещения и коммунальных услуг</t>
  </si>
  <si>
    <t>Субвенции для осуществления  государственных полномочий Камчатского края по выплате вознаграждения за выполнение функций классного руководителя педагогическим работникам муниципальных образовательных организаций в Камчатском крае</t>
  </si>
  <si>
    <t>Субвенции для осуществления  полномочий Камчатского края на государственную регистрацию актов гражданского состояния</t>
  </si>
  <si>
    <t>Субвенции на осуществление  государственных полномочий Камчатского края по организации проведения мероприятий по отлову и содержанию безнадзорных животных в Камчатском крае</t>
  </si>
  <si>
    <t>Иные межбюджетные трансферты на 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 на территории Камчатского края</t>
  </si>
  <si>
    <t>Субвенции на выполнение государственных полномочий Камчатского края по обеспечению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</si>
  <si>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Субвенции для осуществления отдельных государственных полномочий Камчатского края по осуществлению регионального государственного жилищного надзора в отношении юридических лиц, индивидуальных предпринимателей и граждан и по проведению проверок при осуществлении лицензионного контроля в отношении юридических лиц, индивидуальных предпринимателей, осуществляющих деятельность по управлению многоквартирными домами на основании лицензии</t>
  </si>
  <si>
    <t>Иные межбюджетные трансферты на проведение ремонтных работ здания филиала МКУК "Пенжинский межпоселенческий централизованный культурно-досуговый комплекс" в с. Манилы Пенжинского  района Камчатского края</t>
  </si>
  <si>
    <t>Иные межбюджетные трансферты на реализацию мероприятий Всероссийского физкультурно-спортивного комплекса "Готов к труду и обороне" (ГТО) в Камчатском крае</t>
  </si>
  <si>
    <t>Иные межбюджетные трансферты на оснащение образовательных учреждений Петропавловск-Камчатского городского округа автоматическими приборами погодного регулирования, а также оборудованием для комфортного пребывания детей в образовательных учреждениях в межотопительный период</t>
  </si>
  <si>
    <t>Иные межбюджетные трансферты на повышение оплаты труда работникам муниципальных учреждений культуры, определенных Указом Президента Российской Федерации от 07.05.2012 № 597 "О мероприятиях по реализации государственной социальной политики", финансируемых из местных бюджетов</t>
  </si>
  <si>
    <t>Иные межбюджетные трансферты на приобретение и доставку оборудования для котельной № 4 в с. Тигиль Тигильского района</t>
  </si>
  <si>
    <t>Иные межбюджетные трансферты на ремонт сетей тепло и водоснабжения в с. Тигиль Тигильского района</t>
  </si>
  <si>
    <t>Иные межбюджетные трансферты на подключение (технологическое присоединение) к централизованной системе водоснабжения</t>
  </si>
  <si>
    <t>Расходы, связанные с особым режимом безопасного функционирования закрытых административно-территориальных образований</t>
  </si>
  <si>
    <t>Осуществление первичного воинского учета на территориях, где отсутствуют военные комиссариаты</t>
  </si>
  <si>
    <t>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</t>
  </si>
  <si>
    <t>Выплата единовременного пособия при всех формах устройства детей, лишенных родительского попечения, в семью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</si>
  <si>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</si>
  <si>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</si>
  <si>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Реализация мероприятий по укреплению единства российской нации и этнокультурному развитию народов России</t>
  </si>
  <si>
    <t>Поддержка государственных программ субъектов Российской Федерации и муниципальных программ формирования современной городской среды</t>
  </si>
  <si>
    <t>Всего:</t>
  </si>
  <si>
    <t>Законодательное Собрание Камчатского края</t>
  </si>
  <si>
    <t>Контрольно-счетная палата Камчатского края</t>
  </si>
  <si>
    <t>Правительство Камчатского края</t>
  </si>
  <si>
    <t>Аппарат Губернатора и Правительства Камчатского края</t>
  </si>
  <si>
    <t>Министерство сельского хозяйства, пищевой и перерабатывающей промышленности Камчатского края</t>
  </si>
  <si>
    <t>Министерство природных ресурсов и экологии Камчатского края</t>
  </si>
  <si>
    <t>Министерство рыбного хозяйства Камчатского края</t>
  </si>
  <si>
    <t>Министерство жилищно-коммунального хозяйства и энергетики Камчатского края</t>
  </si>
  <si>
    <t>Министерство финансов Камчатского края</t>
  </si>
  <si>
    <t>Министерство строительства Камчатского края</t>
  </si>
  <si>
    <t>Министерство образования и молодежной политики Камчатского края</t>
  </si>
  <si>
    <t>Министерство здравоохранения Камчатского края</t>
  </si>
  <si>
    <t>Министерство социального развития и труда Камчатского края</t>
  </si>
  <si>
    <t>Министерство культуры Камчатского края</t>
  </si>
  <si>
    <t>Министерство специальных программ и по делам казачества Камчатского края</t>
  </si>
  <si>
    <t>Агентство по информатизации и связи Камчатского края</t>
  </si>
  <si>
    <t>Министерство имущественных и земельных отношений Камчатского края</t>
  </si>
  <si>
    <t>Агентство записи актов гражданского состояния Камчатского края</t>
  </si>
  <si>
    <t>Агентство по делам архивов Камчатского края</t>
  </si>
  <si>
    <t>Агентство по занятости населения и миграционной политике Камчатского края</t>
  </si>
  <si>
    <t>Агентство по ветеринарии Камчатского края</t>
  </si>
  <si>
    <t>Министерство транспорта и дорожного строительства Камчатского края</t>
  </si>
  <si>
    <t>Агентство по обеспечению деятельности мировых судей Камчатского края</t>
  </si>
  <si>
    <t>Региональная служба по тарифам и ценам Камчатского края</t>
  </si>
  <si>
    <t>Инспекция государственного технического надзора Камчатского края</t>
  </si>
  <si>
    <t>Инспекция государственного строительного надзора Камчатского края</t>
  </si>
  <si>
    <t>Государственная жилищная инспекция Камчатского края</t>
  </si>
  <si>
    <t>Инспекция государственного экологического надзора Камчатского края</t>
  </si>
  <si>
    <t>Государственная инспекция по контролю в сфере закупок Камчатского края</t>
  </si>
  <si>
    <t>Избирательная комиссия Камчатского края</t>
  </si>
  <si>
    <t>Министерство экономического развития и торговли Камчатского края</t>
  </si>
  <si>
    <t>Петропавловск-Камчатская городская территориальная избирательная комиссия</t>
  </si>
  <si>
    <t>Палата Уполномоченных в Камчатском крае</t>
  </si>
  <si>
    <t>Агентство по внутренней политике Камчатского края</t>
  </si>
  <si>
    <t>Министерство спорта Камчатского края</t>
  </si>
  <si>
    <t>Агентство лесного хозяйства и охраны животного мира Камчатского края</t>
  </si>
  <si>
    <t>Агентство по туризму и внешним связям Камчатского края</t>
  </si>
  <si>
    <t>администрация Корякского округа</t>
  </si>
  <si>
    <t>Министерство территориального развития Камчатского края</t>
  </si>
  <si>
    <t>Агентство инвестиций и предпринимательства Камчатского края</t>
  </si>
  <si>
    <t>Агентство по обращению с отходами Камчатского края</t>
  </si>
  <si>
    <t>Служба охраны объектов культурного наследия Камчатского края</t>
  </si>
  <si>
    <t>Агентство приоритетных проектов развития Камчатского края</t>
  </si>
  <si>
    <t>Субсидии на возмещение части процентной ставки по инвестиционным кредитам (займам) в агропромышленном комплексе</t>
  </si>
  <si>
    <t>Субсидии на развитие семейных животноводческих ферм</t>
  </si>
  <si>
    <t>Субсидии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</si>
  <si>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на компенсацию отдельным категориям граждан оплаты взноса на капитальный ремонт общего имущества в многоквартирном доме</t>
  </si>
  <si>
    <t>Субвенции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</si>
  <si>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Субсидии на ежемесячную денежную выплату, назначаемую в случае рождения третьего ребенка или последующих детей до достижения ребенком возраста трех лет</t>
  </si>
  <si>
    <t>Субсидии на мероприятия государственной программы Российской Федерации "Доступная среда" на 2011 - 2020 годы (мероприятия программы субъекта Российской Федерации, разработанной на основе примерной программы субъекта Российской Федерации по обеспечению доступности приоритетных объектов и услуг в приоритетных сферах жизнедеятельности инвалидов и других маломобильных групп населения)</t>
  </si>
  <si>
    <t>Субвенции на оплату жилищно-коммунальных услуг отдельным категориям граждан</t>
  </si>
  <si>
    <t>Субсидии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</si>
  <si>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на социальные выплаты безработным гражданам в соответствии с Законом Российской Федерации от 19 апреля 1991 года № 1032-I "О занятости населения в Российской Федерации"</t>
  </si>
  <si>
    <t>Субсидии на софинансирование региональных программ повышения мобильности трудовых ресурсов</t>
  </si>
  <si>
    <t>Субвенции на осуществление отдельных полномочий в области лесных отношений</t>
  </si>
  <si>
    <t>Субсидии на поддержку экономического и социального развития коренных малочисленных народов Севера, Сибири и Дальнего Востока</t>
  </si>
  <si>
    <t>Иные межбюджетные трансферты на приобретение снегоуплотнительной машины за счет средств резервного фонда Президента Российской Федерации</t>
  </si>
  <si>
    <t>Иные межбюджетные трансферты на приобретение мобильного сценического комплекса за счет средств резервного фонда Президента Российской Федерации</t>
  </si>
  <si>
    <t xml:space="preserve">Субсидии на реализацию мероприятий подпрограммы "Автомобильные дороги" федеральной целевой программы "Развитие транспортной системы России (2010 - 2020 годы)" </t>
  </si>
  <si>
    <t>Расходы за счет безвозмездных поступлений от негосударственных организаций</t>
  </si>
  <si>
    <t>Примечание: Отрицательные значения сложились за счет возврата неиспользованных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</si>
</sst>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"/>
    <numFmt numFmtId="170" formatCode="#,##0.00000"/>
    <numFmt numFmtId="171" formatCode="0.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  <charset val="204"/>
    </font>
    <font>
      <sz val="12"/>
      <color theme="0"/>
      <name val="Times New Roman"/>
      <family val="1"/>
    </font>
    <font>
      <sz val="11"/>
      <color theme="0"/>
      <name val="Calibri"/>
      <family val="2"/>
      <scheme val="minor"/>
    </font>
    <font>
      <b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1"/>
      <color theme="0" tint="-0.3499862666707357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Times New Roman"/>
      <family val="2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3">
    <xf numFmtId="0" fontId="0" fillId="0" borderId="0"/>
    <xf numFmtId="0" fontId="24" fillId="0" borderId="0"/>
    <xf numFmtId="0" fontId="1" fillId="0" borderId="0"/>
    <xf numFmtId="0" fontId="23" fillId="0" borderId="0"/>
    <xf numFmtId="0" fontId="25" fillId="0" borderId="0" applyNumberFormat="0" applyBorder="0" applyAlignment="0"/>
    <xf numFmtId="0" fontId="25" fillId="0" borderId="0" applyNumberFormat="0" applyBorder="0" applyAlignment="0"/>
    <xf numFmtId="0" fontId="25" fillId="0" borderId="0" applyNumberFormat="0" applyBorder="0" applyAlignment="0"/>
    <xf numFmtId="0" fontId="25" fillId="0" borderId="0"/>
    <xf numFmtId="0" fontId="25" fillId="0" borderId="0" applyNumberFormat="0" applyBorder="0" applyAlignment="0"/>
    <xf numFmtId="0" fontId="25" fillId="0" borderId="0" applyNumberFormat="0" applyBorder="0" applyAlignment="0"/>
    <xf numFmtId="0" fontId="25" fillId="0" borderId="0"/>
    <xf numFmtId="0" fontId="25" fillId="0" borderId="0"/>
    <xf numFmtId="0" fontId="25" fillId="0" borderId="0"/>
  </cellStyleXfs>
  <cellXfs count="78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/>
    <xf numFmtId="0" fontId="4" fillId="0" borderId="0" xfId="0" applyFont="1"/>
    <xf numFmtId="0" fontId="5" fillId="0" borderId="0" xfId="0" applyFont="1" applyBorder="1" applyAlignment="1">
      <alignment horizontal="right"/>
    </xf>
    <xf numFmtId="164" fontId="4" fillId="0" borderId="4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wrapText="1"/>
    </xf>
    <xf numFmtId="164" fontId="4" fillId="0" borderId="4" xfId="0" applyNumberFormat="1" applyFont="1" applyFill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7" fillId="2" borderId="0" xfId="0" applyFont="1" applyFill="1" applyBorder="1" applyAlignment="1"/>
    <xf numFmtId="164" fontId="8" fillId="2" borderId="4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2" fillId="0" borderId="0" xfId="0" applyFont="1"/>
    <xf numFmtId="0" fontId="13" fillId="2" borderId="0" xfId="0" applyFont="1" applyFill="1" applyBorder="1" applyAlignment="1"/>
    <xf numFmtId="0" fontId="14" fillId="0" borderId="4" xfId="0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49" fontId="17" fillId="0" borderId="4" xfId="0" applyNumberFormat="1" applyFont="1" applyBorder="1" applyAlignment="1">
      <alignment horizontal="left" vertical="center" wrapText="1"/>
    </xf>
    <xf numFmtId="0" fontId="20" fillId="0" borderId="0" xfId="0" applyNumberFormat="1" applyFont="1"/>
    <xf numFmtId="0" fontId="20" fillId="0" borderId="0" xfId="0" applyFont="1"/>
    <xf numFmtId="14" fontId="20" fillId="0" borderId="0" xfId="0" applyNumberFormat="1" applyFont="1"/>
    <xf numFmtId="49" fontId="6" fillId="2" borderId="4" xfId="0" applyNumberFormat="1" applyFont="1" applyFill="1" applyBorder="1" applyAlignment="1">
      <alignment horizontal="left" wrapText="1"/>
    </xf>
    <xf numFmtId="0" fontId="21" fillId="0" borderId="0" xfId="0" applyFont="1"/>
    <xf numFmtId="0" fontId="22" fillId="0" borderId="0" xfId="0" applyFont="1"/>
    <xf numFmtId="0" fontId="22" fillId="0" borderId="4" xfId="0" applyFont="1" applyBorder="1" applyAlignment="1">
      <alignment horizontal="left" vertical="center" wrapText="1"/>
    </xf>
    <xf numFmtId="164" fontId="11" fillId="2" borderId="4" xfId="0" applyNumberFormat="1" applyFont="1" applyFill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4" fontId="17" fillId="0" borderId="4" xfId="0" applyNumberFormat="1" applyFont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right" wrapText="1"/>
    </xf>
    <xf numFmtId="164" fontId="3" fillId="2" borderId="4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3" fillId="0" borderId="1" xfId="0" applyNumberFormat="1" applyFont="1" applyFill="1" applyBorder="1" applyAlignment="1">
      <alignment horizontal="left" wrapText="1"/>
    </xf>
    <xf numFmtId="0" fontId="3" fillId="0" borderId="2" xfId="0" applyNumberFormat="1" applyFont="1" applyFill="1" applyBorder="1" applyAlignment="1">
      <alignment horizontal="left" wrapText="1"/>
    </xf>
    <xf numFmtId="164" fontId="3" fillId="0" borderId="4" xfId="0" applyNumberFormat="1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17" fillId="0" borderId="4" xfId="0" applyFont="1" applyBorder="1" applyAlignment="1">
      <alignment horizontal="left" wrapText="1"/>
    </xf>
    <xf numFmtId="0" fontId="17" fillId="0" borderId="4" xfId="0" applyFont="1" applyBorder="1" applyAlignment="1">
      <alignment horizontal="left"/>
    </xf>
    <xf numFmtId="164" fontId="18" fillId="0" borderId="4" xfId="0" applyNumberFormat="1" applyFont="1" applyFill="1" applyBorder="1" applyAlignment="1">
      <alignment horizontal="left" wrapText="1"/>
    </xf>
    <xf numFmtId="0" fontId="18" fillId="0" borderId="4" xfId="0" applyFont="1" applyFill="1" applyBorder="1" applyAlignment="1">
      <alignment horizontal="left" wrapText="1"/>
    </xf>
    <xf numFmtId="164" fontId="4" fillId="0" borderId="4" xfId="0" applyNumberFormat="1" applyFont="1" applyFill="1" applyBorder="1" applyAlignment="1">
      <alignment horizontal="left" wrapText="1"/>
    </xf>
    <xf numFmtId="0" fontId="0" fillId="0" borderId="0" xfId="0"/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Border="1"/>
    <xf numFmtId="49" fontId="4" fillId="0" borderId="4" xfId="0" applyNumberFormat="1" applyFont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right" wrapText="1"/>
    </xf>
    <xf numFmtId="164" fontId="18" fillId="0" borderId="0" xfId="0" applyNumberFormat="1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wrapText="1"/>
    </xf>
    <xf numFmtId="0" fontId="19" fillId="0" borderId="0" xfId="0" applyFont="1" applyFill="1" applyBorder="1" applyAlignment="1">
      <alignment wrapText="1"/>
    </xf>
    <xf numFmtId="0" fontId="17" fillId="0" borderId="4" xfId="0" applyFont="1" applyFill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right" vertical="center" wrapText="1"/>
    </xf>
    <xf numFmtId="171" fontId="4" fillId="0" borderId="4" xfId="0" applyNumberFormat="1" applyFont="1" applyFill="1" applyBorder="1" applyAlignment="1">
      <alignment horizontal="left" wrapText="1"/>
    </xf>
    <xf numFmtId="165" fontId="3" fillId="0" borderId="5" xfId="0" applyNumberFormat="1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>
      <alignment horizontal="center" vertical="center"/>
    </xf>
    <xf numFmtId="0" fontId="0" fillId="0" borderId="0" xfId="0" applyAlignment="1"/>
    <xf numFmtId="0" fontId="22" fillId="0" borderId="0" xfId="0" applyFont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164" fontId="4" fillId="0" borderId="4" xfId="0" applyNumberFormat="1" applyFont="1" applyFill="1" applyBorder="1" applyAlignment="1">
      <alignment horizontal="right" wrapText="1"/>
    </xf>
    <xf numFmtId="171" fontId="0" fillId="0" borderId="0" xfId="0" applyNumberFormat="1"/>
    <xf numFmtId="170" fontId="4" fillId="0" borderId="4" xfId="0" applyNumberFormat="1" applyFont="1" applyFill="1" applyBorder="1" applyAlignment="1">
      <alignment horizontal="right" wrapText="1"/>
    </xf>
    <xf numFmtId="170" fontId="27" fillId="0" borderId="7" xfId="10" applyNumberFormat="1" applyFont="1" applyFill="1" applyBorder="1" applyAlignment="1" applyProtection="1">
      <alignment horizontal="right" vertical="center"/>
    </xf>
    <xf numFmtId="170" fontId="26" fillId="0" borderId="8" xfId="10" applyNumberFormat="1" applyFont="1" applyFill="1" applyBorder="1" applyAlignment="1" applyProtection="1">
      <alignment horizontal="right" vertical="center"/>
    </xf>
    <xf numFmtId="170" fontId="26" fillId="3" borderId="8" xfId="10" applyNumberFormat="1" applyFont="1" applyFill="1" applyBorder="1" applyAlignment="1" applyProtection="1">
      <alignment horizontal="right" vertical="center"/>
    </xf>
    <xf numFmtId="164" fontId="27" fillId="0" borderId="7" xfId="10" applyNumberFormat="1" applyFont="1" applyFill="1" applyBorder="1" applyAlignment="1" applyProtection="1">
      <alignment horizontal="right" vertical="center"/>
    </xf>
    <xf numFmtId="164" fontId="3" fillId="0" borderId="4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wrapText="1"/>
    </xf>
    <xf numFmtId="164" fontId="4" fillId="0" borderId="4" xfId="0" applyNumberFormat="1" applyFont="1" applyFill="1" applyBorder="1" applyAlignment="1">
      <alignment horizontal="right" vertical="center" wrapText="1"/>
    </xf>
  </cellXfs>
  <cellStyles count="13">
    <cellStyle name="Обычный" xfId="0" builtinId="0"/>
    <cellStyle name="Обычный 2" xfId="1"/>
    <cellStyle name="Обычный 2 2" xfId="5"/>
    <cellStyle name="Обычный 2 3" xfId="4"/>
    <cellStyle name="Обычный 2 4" xfId="8"/>
    <cellStyle name="Обычный 2 5" xfId="9"/>
    <cellStyle name="Обычный 2 6" xfId="6"/>
    <cellStyle name="Обычный 3" xfId="2"/>
    <cellStyle name="Обычный 3 2" xfId="10"/>
    <cellStyle name="Обычный 4" xfId="3"/>
    <cellStyle name="Обычный 4 2" xfId="11"/>
    <cellStyle name="Обычный 4 3" xfId="12"/>
    <cellStyle name="Обычный 5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view="pageBreakPreview" topLeftCell="A70" zoomScaleNormal="100" zoomScaleSheetLayoutView="100" workbookViewId="0">
      <selection activeCell="D11" sqref="D11"/>
    </sheetView>
  </sheetViews>
  <sheetFormatPr defaultRowHeight="15" x14ac:dyDescent="0.25"/>
  <cols>
    <col min="1" max="1" width="69.28515625" customWidth="1"/>
    <col min="2" max="2" width="18.140625" customWidth="1"/>
    <col min="3" max="3" width="20.28515625" customWidth="1"/>
    <col min="4" max="4" width="16.5703125" customWidth="1"/>
    <col min="5" max="5" width="12.5703125" customWidth="1"/>
    <col min="6" max="6" width="16" bestFit="1" customWidth="1"/>
    <col min="8" max="8" width="10.140625" bestFit="1" customWidth="1"/>
  </cols>
  <sheetData>
    <row r="1" spans="1:8" ht="15.75" x14ac:dyDescent="0.25">
      <c r="A1" s="34" t="s">
        <v>9</v>
      </c>
      <c r="B1" s="34"/>
      <c r="C1" s="34"/>
      <c r="D1" s="34"/>
      <c r="E1" s="21" t="s">
        <v>35</v>
      </c>
      <c r="F1" s="22" t="str">
        <f>TEXT(E1,"[$-FC19]ММ")</f>
        <v>12</v>
      </c>
      <c r="G1" s="22" t="str">
        <f>TEXT(E1,"[$-FC19]ДД.ММ.ГГГ \г")</f>
        <v>01.12.2017 г</v>
      </c>
      <c r="H1" s="22" t="str">
        <f>TEXT(E1,"[$-FC19]ГГГГ")</f>
        <v>2017</v>
      </c>
    </row>
    <row r="2" spans="1:8" ht="15.75" x14ac:dyDescent="0.25">
      <c r="A2" s="34" t="str">
        <f>CONCATENATE("доходов и расходов краевого бюджета за ",period," ",H1," года")</f>
        <v>доходов и расходов краевого бюджета за декабрь 2017 года</v>
      </c>
      <c r="B2" s="34"/>
      <c r="C2" s="34"/>
      <c r="D2" s="34"/>
      <c r="E2" s="21" t="s">
        <v>34</v>
      </c>
      <c r="F2" s="22" t="str">
        <f>TEXT(E2,"[$-FC19]ДД ММММ ГГГ \г")</f>
        <v>31 декабря 2017 г</v>
      </c>
      <c r="G2" s="22" t="str">
        <f>TEXT(E2,"[$-FC19]ДД.ММ.ГГГ \г")</f>
        <v>31.12.2017 г</v>
      </c>
      <c r="H2" s="23"/>
    </row>
    <row r="3" spans="1:8" x14ac:dyDescent="0.25">
      <c r="A3" s="1"/>
      <c r="B3" s="2"/>
      <c r="C3" s="2"/>
      <c r="D3" s="3"/>
      <c r="E3" s="22">
        <f>EndDate+1</f>
        <v>43101</v>
      </c>
      <c r="F3" s="22" t="str">
        <f>TEXT(E3,"[$-FC19]ДД ММММ ГГГ \г")</f>
        <v>01 января 2018 г</v>
      </c>
      <c r="G3" s="22" t="str">
        <f>TEXT(E3,"[$-FC19]ДД.ММ.ГГГ \г")</f>
        <v>01.01.2018 г</v>
      </c>
      <c r="H3" s="22"/>
    </row>
    <row r="4" spans="1:8" x14ac:dyDescent="0.25">
      <c r="A4" s="4"/>
      <c r="B4" s="5"/>
      <c r="C4" s="5"/>
      <c r="D4" s="6" t="s">
        <v>0</v>
      </c>
      <c r="E4" s="22"/>
      <c r="F4" s="22"/>
      <c r="G4" s="22"/>
      <c r="H4" s="22"/>
    </row>
    <row r="5" spans="1:8" x14ac:dyDescent="0.25">
      <c r="A5" s="35" t="str">
        <f>CONCATENATE("Остаток средств на ",G1,"ода")</f>
        <v>Остаток средств на 01.12.2017 года</v>
      </c>
      <c r="B5" s="36"/>
      <c r="C5" s="36"/>
      <c r="D5" s="76">
        <v>2600855.7999999998</v>
      </c>
      <c r="E5" s="23"/>
      <c r="F5" s="22"/>
      <c r="G5" s="22"/>
      <c r="H5" s="22"/>
    </row>
    <row r="6" spans="1:8" x14ac:dyDescent="0.25">
      <c r="A6" s="38" t="s">
        <v>1</v>
      </c>
      <c r="B6" s="43"/>
      <c r="C6" s="43"/>
      <c r="D6" s="7">
        <f>D9-D7</f>
        <v>1821504.8425699994</v>
      </c>
      <c r="E6" s="22" t="str">
        <f>IF(F1="01","январь",(IF(F1="02","февраль",(IF(F1="03","март",(IF(F1="04","апрель",(IF(F1="05","май",(IF(F1="06","июнь",(IF(F1="07","июль",(IF(F1="08","август",(IF(F1="09","сентябрь",(IF(F1="08","август",(IF(F1="09","сентябрь",(IF(F1="10","октябрь",(IF(F1="11","ноябрь","декабрь")))))))))))))))))))))))))</f>
        <v>декабрь</v>
      </c>
      <c r="F6" s="22"/>
      <c r="G6" s="22"/>
      <c r="H6" s="22"/>
    </row>
    <row r="7" spans="1:8" x14ac:dyDescent="0.25">
      <c r="A7" s="44" t="s">
        <v>10</v>
      </c>
      <c r="B7" s="43"/>
      <c r="C7" s="43"/>
      <c r="D7" s="77">
        <v>7703375</v>
      </c>
      <c r="E7" s="22"/>
      <c r="F7" s="22"/>
      <c r="G7" s="22"/>
      <c r="H7" s="22"/>
    </row>
    <row r="8" spans="1:8" x14ac:dyDescent="0.25">
      <c r="A8" s="44" t="s">
        <v>11</v>
      </c>
      <c r="B8" s="43"/>
      <c r="C8" s="43"/>
      <c r="D8" s="77">
        <v>4585870.5</v>
      </c>
      <c r="E8" s="22" t="s">
        <v>33</v>
      </c>
    </row>
    <row r="9" spans="1:8" x14ac:dyDescent="0.25">
      <c r="A9" s="45" t="s">
        <v>12</v>
      </c>
      <c r="B9" s="46"/>
      <c r="C9" s="46"/>
      <c r="D9" s="9">
        <f>D11-D5+D10</f>
        <v>9524879.8425699994</v>
      </c>
      <c r="E9" s="22" t="s">
        <v>34</v>
      </c>
    </row>
    <row r="10" spans="1:8" x14ac:dyDescent="0.25">
      <c r="A10" s="45" t="s">
        <v>13</v>
      </c>
      <c r="B10" s="46"/>
      <c r="C10" s="46"/>
      <c r="D10" s="9">
        <f>'Муниципальные районы'!P49+Бюджетополучатели!B79</f>
        <v>9541726.8425699994</v>
      </c>
    </row>
    <row r="11" spans="1:8" x14ac:dyDescent="0.25">
      <c r="A11" s="37" t="str">
        <f>CONCATENATE("Остатки средств на ",G3,"ода")</f>
        <v>Остатки средств на 01.01.2018 года</v>
      </c>
      <c r="B11" s="38"/>
      <c r="C11" s="38"/>
      <c r="D11" s="75">
        <v>2584008.7999999998</v>
      </c>
    </row>
    <row r="12" spans="1:8" x14ac:dyDescent="0.25">
      <c r="A12" s="47" t="s">
        <v>14</v>
      </c>
      <c r="B12" s="48"/>
      <c r="C12" s="48"/>
      <c r="D12" s="8"/>
    </row>
    <row r="13" spans="1:8" x14ac:dyDescent="0.25">
      <c r="A13" s="47" t="s">
        <v>15</v>
      </c>
      <c r="B13" s="48"/>
      <c r="C13" s="48"/>
      <c r="D13" s="8">
        <f>SUM(D14:D31)</f>
        <v>62075.6924</v>
      </c>
    </row>
    <row r="14" spans="1:8" s="65" customFormat="1" ht="31.5" customHeight="1" x14ac:dyDescent="0.25">
      <c r="A14" s="60" t="s">
        <v>125</v>
      </c>
      <c r="B14" s="60"/>
      <c r="C14" s="60"/>
      <c r="D14" s="70">
        <v>2.0000000000000002E-5</v>
      </c>
      <c r="E14" s="69"/>
      <c r="F14" s="69"/>
      <c r="G14" s="69"/>
      <c r="H14" s="69"/>
    </row>
    <row r="15" spans="1:8" s="65" customFormat="1" ht="15.75" customHeight="1" x14ac:dyDescent="0.25">
      <c r="A15" s="49" t="s">
        <v>126</v>
      </c>
      <c r="B15" s="38"/>
      <c r="C15" s="38"/>
      <c r="D15" s="68">
        <v>3334.4</v>
      </c>
      <c r="E15" s="67"/>
      <c r="F15" s="67"/>
      <c r="G15" s="67"/>
      <c r="H15" s="67"/>
    </row>
    <row r="16" spans="1:8" s="65" customFormat="1" ht="33.75" customHeight="1" x14ac:dyDescent="0.25">
      <c r="A16" s="49" t="s">
        <v>127</v>
      </c>
      <c r="B16" s="38"/>
      <c r="C16" s="38"/>
      <c r="D16" s="68">
        <v>28.9</v>
      </c>
      <c r="E16" s="67"/>
      <c r="F16" s="67"/>
      <c r="G16" s="67"/>
      <c r="H16" s="67"/>
    </row>
    <row r="17" spans="1:8" s="65" customFormat="1" ht="29.25" customHeight="1" x14ac:dyDescent="0.25">
      <c r="A17" s="49" t="s">
        <v>128</v>
      </c>
      <c r="B17" s="38"/>
      <c r="C17" s="38"/>
      <c r="D17" s="72">
        <v>0.15772</v>
      </c>
      <c r="E17" s="66"/>
      <c r="F17" s="66"/>
      <c r="G17" s="66"/>
      <c r="H17" s="66"/>
    </row>
    <row r="18" spans="1:8" s="65" customFormat="1" ht="65.25" customHeight="1" x14ac:dyDescent="0.25">
      <c r="A18" s="49" t="s">
        <v>129</v>
      </c>
      <c r="B18" s="38"/>
      <c r="C18" s="38"/>
      <c r="D18" s="68">
        <v>235.4</v>
      </c>
      <c r="E18" s="66"/>
      <c r="F18" s="66"/>
      <c r="G18" s="66"/>
      <c r="H18" s="66"/>
    </row>
    <row r="19" spans="1:8" s="65" customFormat="1" ht="29.25" customHeight="1" x14ac:dyDescent="0.25">
      <c r="A19" s="49" t="s">
        <v>130</v>
      </c>
      <c r="B19" s="38"/>
      <c r="C19" s="38"/>
      <c r="D19" s="72">
        <v>2.8969999999999999E-2</v>
      </c>
      <c r="E19" s="66"/>
      <c r="F19" s="66"/>
      <c r="G19" s="66"/>
      <c r="H19" s="66"/>
    </row>
    <row r="20" spans="1:8" s="65" customFormat="1" ht="58.5" customHeight="1" x14ac:dyDescent="0.25">
      <c r="A20" s="49" t="s">
        <v>131</v>
      </c>
      <c r="B20" s="38"/>
      <c r="C20" s="38"/>
      <c r="D20" s="68">
        <v>71.3</v>
      </c>
      <c r="E20" s="66"/>
      <c r="F20" s="66"/>
      <c r="G20" s="66"/>
      <c r="H20" s="66"/>
    </row>
    <row r="21" spans="1:8" s="65" customFormat="1" ht="15.75" customHeight="1" x14ac:dyDescent="0.25">
      <c r="A21" s="49" t="s">
        <v>132</v>
      </c>
      <c r="B21" s="38"/>
      <c r="C21" s="38"/>
      <c r="D21" s="68">
        <v>9.1999999999999993</v>
      </c>
      <c r="E21" s="66"/>
      <c r="F21" s="66"/>
      <c r="G21" s="66"/>
      <c r="H21" s="66"/>
    </row>
    <row r="22" spans="1:8" s="65" customFormat="1" ht="67.5" customHeight="1" x14ac:dyDescent="0.25">
      <c r="A22" s="49" t="s">
        <v>129</v>
      </c>
      <c r="B22" s="38"/>
      <c r="C22" s="38"/>
      <c r="D22" s="68">
        <v>4.7</v>
      </c>
      <c r="E22" s="66"/>
      <c r="F22" s="66"/>
      <c r="G22" s="66"/>
      <c r="H22" s="66"/>
    </row>
    <row r="23" spans="1:8" s="65" customFormat="1" ht="34.5" customHeight="1" x14ac:dyDescent="0.25">
      <c r="A23" s="49" t="s">
        <v>133</v>
      </c>
      <c r="B23" s="38"/>
      <c r="C23" s="38"/>
      <c r="D23" s="68">
        <v>158.6</v>
      </c>
      <c r="E23" s="66"/>
      <c r="F23" s="66"/>
      <c r="G23" s="66"/>
      <c r="H23" s="66"/>
    </row>
    <row r="24" spans="1:8" s="65" customFormat="1" ht="37.5" customHeight="1" x14ac:dyDescent="0.25">
      <c r="A24" s="49" t="s">
        <v>134</v>
      </c>
      <c r="B24" s="38"/>
      <c r="C24" s="38"/>
      <c r="D24" s="73">
        <v>0.77934999999999999</v>
      </c>
      <c r="E24" s="66"/>
      <c r="F24" s="66"/>
      <c r="G24" s="66"/>
      <c r="H24" s="66"/>
    </row>
    <row r="25" spans="1:8" s="65" customFormat="1" ht="16.5" customHeight="1" x14ac:dyDescent="0.25">
      <c r="A25" s="49" t="s">
        <v>135</v>
      </c>
      <c r="B25" s="38"/>
      <c r="C25" s="38"/>
      <c r="D25" s="68">
        <v>213.8</v>
      </c>
      <c r="E25" s="66"/>
      <c r="F25" s="66"/>
      <c r="G25" s="66"/>
      <c r="H25" s="66"/>
    </row>
    <row r="26" spans="1:8" s="65" customFormat="1" ht="18" customHeight="1" x14ac:dyDescent="0.25">
      <c r="A26" s="49" t="s">
        <v>136</v>
      </c>
      <c r="B26" s="38"/>
      <c r="C26" s="38"/>
      <c r="D26" s="68">
        <v>24</v>
      </c>
      <c r="E26" s="66"/>
      <c r="F26" s="66"/>
      <c r="G26" s="66"/>
      <c r="H26" s="66"/>
    </row>
    <row r="27" spans="1:8" s="65" customFormat="1" ht="38.25" customHeight="1" x14ac:dyDescent="0.25">
      <c r="A27" s="49" t="s">
        <v>137</v>
      </c>
      <c r="B27" s="38"/>
      <c r="C27" s="38"/>
      <c r="D27" s="71">
        <v>2.5999999999999999E-2</v>
      </c>
      <c r="E27" s="66"/>
      <c r="F27" s="66"/>
      <c r="G27" s="66"/>
      <c r="H27" s="66"/>
    </row>
    <row r="28" spans="1:8" s="65" customFormat="1" ht="35.25" customHeight="1" x14ac:dyDescent="0.25">
      <c r="A28" s="49" t="s">
        <v>138</v>
      </c>
      <c r="B28" s="38"/>
      <c r="C28" s="38"/>
      <c r="D28" s="74">
        <v>28737.7</v>
      </c>
      <c r="E28" s="66"/>
      <c r="F28" s="66"/>
      <c r="G28" s="66"/>
      <c r="H28" s="66"/>
    </row>
    <row r="29" spans="1:8" s="65" customFormat="1" ht="33.75" customHeight="1" x14ac:dyDescent="0.25">
      <c r="A29" s="49" t="s">
        <v>139</v>
      </c>
      <c r="B29" s="38"/>
      <c r="C29" s="38"/>
      <c r="D29" s="74">
        <v>29239.7</v>
      </c>
      <c r="E29" s="66"/>
      <c r="F29" s="66"/>
      <c r="G29" s="66"/>
      <c r="H29" s="66"/>
    </row>
    <row r="30" spans="1:8" s="65" customFormat="1" ht="28.5" customHeight="1" x14ac:dyDescent="0.25">
      <c r="A30" s="49" t="s">
        <v>140</v>
      </c>
      <c r="B30" s="38"/>
      <c r="C30" s="38"/>
      <c r="D30" s="71">
        <v>3.4000000000000002E-4</v>
      </c>
      <c r="E30" s="66"/>
      <c r="F30" s="66"/>
      <c r="G30" s="66"/>
      <c r="H30" s="66"/>
    </row>
    <row r="31" spans="1:8" s="65" customFormat="1" ht="18.75" customHeight="1" x14ac:dyDescent="0.25">
      <c r="A31" s="49" t="s">
        <v>141</v>
      </c>
      <c r="B31" s="38"/>
      <c r="C31" s="38"/>
      <c r="D31" s="74">
        <v>17</v>
      </c>
      <c r="E31" s="66"/>
      <c r="F31" s="66"/>
      <c r="G31" s="66"/>
      <c r="H31" s="66"/>
    </row>
    <row r="32" spans="1:8" ht="27" customHeight="1" x14ac:dyDescent="0.25">
      <c r="A32" s="55"/>
      <c r="B32" s="56"/>
      <c r="C32" s="56"/>
      <c r="D32" s="54"/>
      <c r="E32" s="50"/>
      <c r="F32" s="50"/>
      <c r="G32" s="50"/>
      <c r="H32" s="50"/>
    </row>
    <row r="33" spans="1:8" x14ac:dyDescent="0.25">
      <c r="A33" s="57" t="s">
        <v>16</v>
      </c>
      <c r="B33" s="51"/>
      <c r="C33" s="51"/>
      <c r="D33" s="52"/>
      <c r="E33" s="50"/>
      <c r="F33" s="50"/>
      <c r="G33" s="50"/>
      <c r="H33" s="50"/>
    </row>
    <row r="34" spans="1:8" ht="15" customHeight="1" x14ac:dyDescent="0.25">
      <c r="A34" s="39" t="s">
        <v>17</v>
      </c>
      <c r="B34" s="61" t="s">
        <v>2</v>
      </c>
      <c r="C34" s="41" t="s">
        <v>3</v>
      </c>
      <c r="D34" s="42"/>
      <c r="E34" s="50"/>
      <c r="F34" s="50"/>
      <c r="G34" s="50"/>
      <c r="H34" s="50"/>
    </row>
    <row r="35" spans="1:8" ht="90" customHeight="1" x14ac:dyDescent="0.25">
      <c r="A35" s="40"/>
      <c r="B35" s="62"/>
      <c r="C35" s="58" t="s">
        <v>4</v>
      </c>
      <c r="D35" s="58" t="s">
        <v>5</v>
      </c>
      <c r="E35" s="50"/>
      <c r="F35" s="50"/>
      <c r="G35" s="50"/>
      <c r="H35" s="50"/>
    </row>
    <row r="36" spans="1:8" x14ac:dyDescent="0.25">
      <c r="A36" s="53" t="s">
        <v>82</v>
      </c>
      <c r="B36" s="59">
        <v>26447.88176</v>
      </c>
      <c r="C36" s="59">
        <v>13410.62221</v>
      </c>
      <c r="D36" s="59">
        <v>2299.10104</v>
      </c>
      <c r="E36" s="50"/>
      <c r="F36" s="50"/>
      <c r="G36" s="50"/>
      <c r="H36" s="50"/>
    </row>
    <row r="37" spans="1:8" x14ac:dyDescent="0.25">
      <c r="A37" s="53" t="s">
        <v>83</v>
      </c>
      <c r="B37" s="59">
        <v>7248.8179</v>
      </c>
      <c r="C37" s="59">
        <v>4227.7618599999996</v>
      </c>
      <c r="D37" s="59">
        <v>1308.51422</v>
      </c>
      <c r="E37" s="50"/>
      <c r="F37" s="50"/>
      <c r="G37" s="50"/>
      <c r="H37" s="50"/>
    </row>
    <row r="38" spans="1:8" x14ac:dyDescent="0.25">
      <c r="A38" s="53" t="s">
        <v>84</v>
      </c>
      <c r="B38" s="59">
        <v>4923.5130099999997</v>
      </c>
      <c r="C38" s="59">
        <v>4430.1241399999999</v>
      </c>
      <c r="D38" s="59">
        <v>493.38887</v>
      </c>
      <c r="E38" s="50"/>
      <c r="F38" s="50"/>
      <c r="G38" s="50"/>
      <c r="H38" s="50"/>
    </row>
    <row r="39" spans="1:8" x14ac:dyDescent="0.25">
      <c r="A39" s="53" t="s">
        <v>85</v>
      </c>
      <c r="B39" s="59">
        <v>137425.13712</v>
      </c>
      <c r="C39" s="59">
        <v>28620.48215</v>
      </c>
      <c r="D39" s="59">
        <v>7629.2294899999997</v>
      </c>
      <c r="E39" s="50"/>
      <c r="F39" s="50"/>
      <c r="G39" s="50"/>
      <c r="H39" s="50"/>
    </row>
    <row r="40" spans="1:8" ht="30" x14ac:dyDescent="0.25">
      <c r="A40" s="53" t="s">
        <v>86</v>
      </c>
      <c r="B40" s="59">
        <v>43826.348489999997</v>
      </c>
      <c r="C40" s="59">
        <v>6264.1160600000003</v>
      </c>
      <c r="D40" s="59">
        <v>1782.5017800000001</v>
      </c>
      <c r="E40" s="50"/>
      <c r="F40" s="50"/>
      <c r="G40" s="50"/>
      <c r="H40" s="50"/>
    </row>
    <row r="41" spans="1:8" x14ac:dyDescent="0.25">
      <c r="A41" s="53" t="s">
        <v>87</v>
      </c>
      <c r="B41" s="59">
        <v>33292.563119999999</v>
      </c>
      <c r="C41" s="59">
        <v>2428.9034499999998</v>
      </c>
      <c r="D41" s="59">
        <v>769.96996000000001</v>
      </c>
      <c r="E41" s="50"/>
      <c r="F41" s="50"/>
      <c r="G41" s="50"/>
      <c r="H41" s="50"/>
    </row>
    <row r="42" spans="1:8" x14ac:dyDescent="0.25">
      <c r="A42" s="53" t="s">
        <v>88</v>
      </c>
      <c r="B42" s="59">
        <v>44345.805039999999</v>
      </c>
      <c r="C42" s="59">
        <v>1587.8803399999999</v>
      </c>
      <c r="D42" s="59">
        <v>448.71113000000003</v>
      </c>
      <c r="E42" s="50"/>
      <c r="F42" s="50"/>
      <c r="G42" s="50"/>
      <c r="H42" s="50"/>
    </row>
    <row r="43" spans="1:8" ht="30" x14ac:dyDescent="0.25">
      <c r="A43" s="53" t="s">
        <v>89</v>
      </c>
      <c r="B43" s="59">
        <v>1342342.90925</v>
      </c>
      <c r="C43" s="59">
        <v>4672.4215199999999</v>
      </c>
      <c r="D43" s="59">
        <v>1262.0915199999999</v>
      </c>
      <c r="E43" s="50"/>
      <c r="F43" s="50"/>
      <c r="G43" s="50"/>
      <c r="H43" s="50"/>
    </row>
    <row r="44" spans="1:8" x14ac:dyDescent="0.25">
      <c r="A44" s="53" t="s">
        <v>90</v>
      </c>
      <c r="B44" s="59">
        <v>96710.620320000002</v>
      </c>
      <c r="C44" s="59">
        <v>3582.7755900000002</v>
      </c>
      <c r="D44" s="59">
        <v>408.06502999999998</v>
      </c>
      <c r="E44" s="50"/>
      <c r="F44" s="50"/>
      <c r="G44" s="50"/>
      <c r="H44" s="50"/>
    </row>
    <row r="45" spans="1:8" x14ac:dyDescent="0.25">
      <c r="A45" s="53" t="s">
        <v>91</v>
      </c>
      <c r="B45" s="59">
        <v>450831.27025</v>
      </c>
      <c r="C45" s="59">
        <v>10951.951429999999</v>
      </c>
      <c r="D45" s="59">
        <v>2656.0198599999999</v>
      </c>
      <c r="E45" s="50"/>
      <c r="F45" s="50"/>
      <c r="G45" s="50"/>
      <c r="H45" s="50"/>
    </row>
    <row r="46" spans="1:8" x14ac:dyDescent="0.25">
      <c r="A46" s="53" t="s">
        <v>92</v>
      </c>
      <c r="B46" s="59">
        <v>209342.37797</v>
      </c>
      <c r="C46" s="59">
        <v>7019.31376</v>
      </c>
      <c r="D46" s="59">
        <v>1529.3419699999999</v>
      </c>
      <c r="E46" s="50"/>
      <c r="F46" s="50"/>
      <c r="G46" s="50"/>
      <c r="H46" s="50"/>
    </row>
    <row r="47" spans="1:8" x14ac:dyDescent="0.25">
      <c r="A47" s="53" t="s">
        <v>93</v>
      </c>
      <c r="B47" s="59">
        <v>995835.47109000001</v>
      </c>
      <c r="C47" s="59">
        <v>30409.508160000001</v>
      </c>
      <c r="D47" s="59">
        <v>8441.2844800000003</v>
      </c>
      <c r="E47" s="50"/>
      <c r="F47" s="50"/>
      <c r="G47" s="50"/>
      <c r="H47" s="50"/>
    </row>
    <row r="48" spans="1:8" x14ac:dyDescent="0.25">
      <c r="A48" s="53" t="s">
        <v>94</v>
      </c>
      <c r="B48" s="59">
        <v>747684.25792</v>
      </c>
      <c r="C48" s="59">
        <v>28946.552240000001</v>
      </c>
      <c r="D48" s="59">
        <v>3363.7262700000001</v>
      </c>
      <c r="E48" s="50"/>
      <c r="F48" s="50"/>
      <c r="G48" s="50"/>
      <c r="H48" s="50"/>
    </row>
    <row r="49" spans="1:4" x14ac:dyDescent="0.25">
      <c r="A49" s="10" t="s">
        <v>95</v>
      </c>
      <c r="B49" s="30">
        <v>84885.464689999993</v>
      </c>
      <c r="C49" s="30">
        <v>2933.1580399999998</v>
      </c>
      <c r="D49" s="30">
        <v>853.52967000000001</v>
      </c>
    </row>
    <row r="50" spans="1:4" ht="30" x14ac:dyDescent="0.25">
      <c r="A50" s="10" t="s">
        <v>96</v>
      </c>
      <c r="B50" s="30">
        <v>188124.93549999999</v>
      </c>
      <c r="C50" s="30">
        <v>81301.656990000003</v>
      </c>
      <c r="D50" s="30">
        <v>26420.583900000001</v>
      </c>
    </row>
    <row r="51" spans="1:4" x14ac:dyDescent="0.25">
      <c r="A51" s="10" t="s">
        <v>97</v>
      </c>
      <c r="B51" s="30">
        <v>10710.48659</v>
      </c>
      <c r="C51" s="30">
        <v>1347.2516000000001</v>
      </c>
      <c r="D51" s="30">
        <v>389.6814</v>
      </c>
    </row>
    <row r="52" spans="1:4" ht="30" x14ac:dyDescent="0.25">
      <c r="A52" s="10" t="s">
        <v>98</v>
      </c>
      <c r="B52" s="30">
        <v>60198.480199999998</v>
      </c>
      <c r="C52" s="30">
        <v>4480.6374599999999</v>
      </c>
      <c r="D52" s="30">
        <v>1351.7159999999999</v>
      </c>
    </row>
    <row r="53" spans="1:4" x14ac:dyDescent="0.25">
      <c r="A53" s="10" t="s">
        <v>99</v>
      </c>
      <c r="B53" s="30">
        <v>11306.129139999999</v>
      </c>
      <c r="C53" s="30">
        <v>2653.02502</v>
      </c>
      <c r="D53" s="30">
        <v>590.96900000000005</v>
      </c>
    </row>
    <row r="54" spans="1:4" x14ac:dyDescent="0.25">
      <c r="A54" s="10" t="s">
        <v>100</v>
      </c>
      <c r="B54" s="30">
        <v>4428.39239</v>
      </c>
      <c r="C54" s="30">
        <v>2136.8482800000002</v>
      </c>
      <c r="D54" s="30">
        <v>614.62180999999998</v>
      </c>
    </row>
    <row r="55" spans="1:4" ht="30" x14ac:dyDescent="0.25">
      <c r="A55" s="10" t="s">
        <v>101</v>
      </c>
      <c r="B55" s="30">
        <v>68686.996350000001</v>
      </c>
      <c r="C55" s="30">
        <v>28023.563269999999</v>
      </c>
      <c r="D55" s="30">
        <v>8176.4702900000002</v>
      </c>
    </row>
    <row r="56" spans="1:4" x14ac:dyDescent="0.25">
      <c r="A56" s="10" t="s">
        <v>102</v>
      </c>
      <c r="B56" s="30">
        <v>12340.29768</v>
      </c>
      <c r="C56" s="30">
        <v>1062.15652</v>
      </c>
      <c r="D56" s="30">
        <v>278.32094999999998</v>
      </c>
    </row>
    <row r="57" spans="1:4" x14ac:dyDescent="0.25">
      <c r="A57" s="10" t="s">
        <v>103</v>
      </c>
      <c r="B57" s="30">
        <v>1288693.0968500001</v>
      </c>
      <c r="C57" s="30">
        <v>9086.5514899999998</v>
      </c>
      <c r="D57" s="30">
        <v>2965.9871800000001</v>
      </c>
    </row>
    <row r="58" spans="1:4" ht="30" x14ac:dyDescent="0.25">
      <c r="A58" s="10" t="s">
        <v>104</v>
      </c>
      <c r="B58" s="30">
        <v>26500.78858</v>
      </c>
      <c r="C58" s="30">
        <v>12371.115540000001</v>
      </c>
      <c r="D58" s="30">
        <v>3228.7368900000001</v>
      </c>
    </row>
    <row r="59" spans="1:4" x14ac:dyDescent="0.25">
      <c r="A59" s="10" t="s">
        <v>105</v>
      </c>
      <c r="B59" s="30">
        <v>3674.1284999999998</v>
      </c>
      <c r="C59" s="30">
        <v>2689.2751400000002</v>
      </c>
      <c r="D59" s="30">
        <v>713.67542000000003</v>
      </c>
    </row>
    <row r="60" spans="1:4" x14ac:dyDescent="0.25">
      <c r="A60" s="10" t="s">
        <v>106</v>
      </c>
      <c r="B60" s="30">
        <v>2000.2964899999999</v>
      </c>
      <c r="C60" s="30">
        <v>972.67136000000005</v>
      </c>
      <c r="D60" s="30">
        <v>382.65499999999997</v>
      </c>
    </row>
    <row r="61" spans="1:4" x14ac:dyDescent="0.25">
      <c r="A61" s="10" t="s">
        <v>107</v>
      </c>
      <c r="B61" s="30">
        <v>3302.7088100000001</v>
      </c>
      <c r="C61" s="30">
        <v>2154.4041499999998</v>
      </c>
      <c r="D61" s="30">
        <v>317.02244999999999</v>
      </c>
    </row>
    <row r="62" spans="1:4" x14ac:dyDescent="0.25">
      <c r="A62" s="10" t="s">
        <v>108</v>
      </c>
      <c r="B62" s="30">
        <v>3704.2757200000001</v>
      </c>
      <c r="C62" s="30">
        <v>2296.0716299999999</v>
      </c>
      <c r="D62" s="30">
        <v>496.87313999999998</v>
      </c>
    </row>
    <row r="63" spans="1:4" x14ac:dyDescent="0.25">
      <c r="A63" s="10" t="s">
        <v>109</v>
      </c>
      <c r="B63" s="30">
        <v>1815.0162</v>
      </c>
      <c r="C63" s="30">
        <v>1018.3504799999999</v>
      </c>
      <c r="D63" s="30">
        <v>245.30205000000001</v>
      </c>
    </row>
    <row r="64" spans="1:4" ht="30" x14ac:dyDescent="0.25">
      <c r="A64" s="10" t="s">
        <v>110</v>
      </c>
      <c r="B64" s="30">
        <v>1160.20452</v>
      </c>
      <c r="C64" s="30">
        <v>669.69023000000004</v>
      </c>
      <c r="D64" s="30">
        <v>150.98625999999999</v>
      </c>
    </row>
    <row r="65" spans="1:4" x14ac:dyDescent="0.25">
      <c r="A65" s="10" t="s">
        <v>111</v>
      </c>
      <c r="B65" s="30">
        <v>4535.9391400000004</v>
      </c>
      <c r="C65" s="30">
        <v>2904.14509</v>
      </c>
      <c r="D65" s="30">
        <v>451.76226000000003</v>
      </c>
    </row>
    <row r="66" spans="1:4" x14ac:dyDescent="0.25">
      <c r="A66" s="10" t="s">
        <v>112</v>
      </c>
      <c r="B66" s="30">
        <v>1539209.1704299999</v>
      </c>
      <c r="C66" s="30">
        <v>36203.356610000003</v>
      </c>
      <c r="D66" s="30">
        <v>10078.41726</v>
      </c>
    </row>
    <row r="67" spans="1:4" ht="30" x14ac:dyDescent="0.25">
      <c r="A67" s="10" t="s">
        <v>113</v>
      </c>
      <c r="B67" s="30">
        <v>402.28366</v>
      </c>
      <c r="C67" s="30">
        <v>250.54008999999999</v>
      </c>
      <c r="D67" s="30">
        <v>94.569730000000007</v>
      </c>
    </row>
    <row r="68" spans="1:4" x14ac:dyDescent="0.25">
      <c r="A68" s="10" t="s">
        <v>114</v>
      </c>
      <c r="B68" s="30">
        <v>3067.7565800000002</v>
      </c>
      <c r="C68" s="30">
        <v>1477.68112</v>
      </c>
      <c r="D68" s="30">
        <v>239.79019</v>
      </c>
    </row>
    <row r="69" spans="1:4" x14ac:dyDescent="0.25">
      <c r="A69" s="10" t="s">
        <v>115</v>
      </c>
      <c r="B69" s="30">
        <v>5988.4457000000002</v>
      </c>
      <c r="C69" s="30">
        <v>2356.6254600000002</v>
      </c>
      <c r="D69" s="30">
        <v>611.90372000000002</v>
      </c>
    </row>
    <row r="70" spans="1:4" x14ac:dyDescent="0.25">
      <c r="A70" s="10" t="s">
        <v>116</v>
      </c>
      <c r="B70" s="30">
        <v>93656.053750000006</v>
      </c>
      <c r="C70" s="30">
        <v>3615.0245</v>
      </c>
      <c r="D70" s="30">
        <v>824.25891999999999</v>
      </c>
    </row>
    <row r="71" spans="1:4" ht="30" x14ac:dyDescent="0.25">
      <c r="A71" s="10" t="s">
        <v>117</v>
      </c>
      <c r="B71" s="30">
        <v>97379.495439999999</v>
      </c>
      <c r="C71" s="30">
        <v>18810.734629999999</v>
      </c>
      <c r="D71" s="30">
        <v>5352.2052899999999</v>
      </c>
    </row>
    <row r="72" spans="1:4" x14ac:dyDescent="0.25">
      <c r="A72" s="10" t="s">
        <v>118</v>
      </c>
      <c r="B72" s="30">
        <v>5544.78485</v>
      </c>
      <c r="C72" s="30">
        <v>734.00089000000003</v>
      </c>
      <c r="D72" s="30">
        <v>121.17609</v>
      </c>
    </row>
    <row r="73" spans="1:4" x14ac:dyDescent="0.25">
      <c r="A73" s="10" t="s">
        <v>119</v>
      </c>
      <c r="B73" s="30">
        <v>5872.91554</v>
      </c>
      <c r="C73" s="30">
        <v>1461.64346</v>
      </c>
      <c r="D73" s="30">
        <v>240.89277999999999</v>
      </c>
    </row>
    <row r="74" spans="1:4" x14ac:dyDescent="0.25">
      <c r="A74" s="10" t="s">
        <v>120</v>
      </c>
      <c r="B74" s="30">
        <v>3213.9993399999998</v>
      </c>
      <c r="C74" s="30">
        <v>1479.64598</v>
      </c>
      <c r="D74" s="30">
        <v>528.09415000000001</v>
      </c>
    </row>
    <row r="75" spans="1:4" x14ac:dyDescent="0.25">
      <c r="A75" s="10" t="s">
        <v>121</v>
      </c>
      <c r="B75" s="30">
        <v>100583.73023</v>
      </c>
      <c r="C75" s="30">
        <v>2561.1782499999999</v>
      </c>
      <c r="D75" s="30">
        <v>832.20836999999995</v>
      </c>
    </row>
    <row r="76" spans="1:4" x14ac:dyDescent="0.25">
      <c r="A76" s="10" t="s">
        <v>122</v>
      </c>
      <c r="B76" s="30">
        <v>11518.212869999999</v>
      </c>
      <c r="C76" s="30">
        <v>697.81542000000002</v>
      </c>
      <c r="D76" s="30">
        <v>185.84384</v>
      </c>
    </row>
    <row r="77" spans="1:4" x14ac:dyDescent="0.25">
      <c r="A77" s="10" t="s">
        <v>123</v>
      </c>
      <c r="B77" s="30">
        <v>1349.7332899999999</v>
      </c>
      <c r="C77" s="30">
        <v>342.76089999999999</v>
      </c>
      <c r="D77" s="30">
        <v>139.12948</v>
      </c>
    </row>
    <row r="78" spans="1:4" x14ac:dyDescent="0.25">
      <c r="A78" s="10" t="s">
        <v>124</v>
      </c>
      <c r="B78" s="30">
        <v>10168.727779999999</v>
      </c>
      <c r="C78" s="30">
        <v>508.68495999999999</v>
      </c>
      <c r="D78" s="30">
        <v>151.87664000000001</v>
      </c>
    </row>
    <row r="79" spans="1:4" x14ac:dyDescent="0.25">
      <c r="A79" s="20" t="s">
        <v>2</v>
      </c>
      <c r="B79" s="31">
        <v>7794279.9200499998</v>
      </c>
      <c r="C79" s="31">
        <v>375152.67747</v>
      </c>
      <c r="D79" s="31">
        <v>99421.205749999994</v>
      </c>
    </row>
  </sheetData>
  <mergeCells count="32">
    <mergeCell ref="A14:C14"/>
    <mergeCell ref="A15:C15"/>
    <mergeCell ref="A21:C21"/>
    <mergeCell ref="A30:C30"/>
    <mergeCell ref="A22:C22"/>
    <mergeCell ref="A23:C23"/>
    <mergeCell ref="A24:C24"/>
    <mergeCell ref="A25:C25"/>
    <mergeCell ref="A26:C26"/>
    <mergeCell ref="A27:C27"/>
    <mergeCell ref="A28:C28"/>
    <mergeCell ref="A29:C29"/>
    <mergeCell ref="A16:C16"/>
    <mergeCell ref="A17:C17"/>
    <mergeCell ref="A18:C18"/>
    <mergeCell ref="A19:C19"/>
    <mergeCell ref="A31:C31"/>
    <mergeCell ref="A20:C20"/>
    <mergeCell ref="A1:D1"/>
    <mergeCell ref="A2:D2"/>
    <mergeCell ref="A5:C5"/>
    <mergeCell ref="A11:C11"/>
    <mergeCell ref="A34:A35"/>
    <mergeCell ref="B34:B35"/>
    <mergeCell ref="C34:D34"/>
    <mergeCell ref="A6:C6"/>
    <mergeCell ref="A7:C7"/>
    <mergeCell ref="A8:C8"/>
    <mergeCell ref="A9:C9"/>
    <mergeCell ref="A10:C10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view="pageBreakPreview" zoomScaleNormal="100" zoomScaleSheetLayoutView="100" workbookViewId="0">
      <selection activeCell="G52" sqref="G52"/>
    </sheetView>
  </sheetViews>
  <sheetFormatPr defaultRowHeight="15" x14ac:dyDescent="0.25"/>
  <cols>
    <col min="1" max="1" width="38.28515625" customWidth="1"/>
    <col min="2" max="2" width="13.140625" customWidth="1"/>
    <col min="3" max="3" width="10.5703125" customWidth="1"/>
    <col min="4" max="4" width="11.42578125" customWidth="1"/>
    <col min="5" max="5" width="13.140625" customWidth="1"/>
    <col min="6" max="6" width="12.140625" customWidth="1"/>
    <col min="7" max="7" width="12.5703125" customWidth="1"/>
    <col min="8" max="8" width="12.7109375" customWidth="1"/>
    <col min="9" max="9" width="10.85546875" customWidth="1"/>
    <col min="10" max="10" width="12.7109375" customWidth="1"/>
    <col min="11" max="11" width="11" customWidth="1"/>
    <col min="12" max="13" width="11.85546875" customWidth="1"/>
    <col min="14" max="14" width="11.140625" customWidth="1"/>
    <col min="15" max="15" width="11.5703125" customWidth="1"/>
    <col min="16" max="16" width="12.5703125" customWidth="1"/>
  </cols>
  <sheetData>
    <row r="1" spans="1:20" s="15" customFormat="1" ht="15.75" x14ac:dyDescent="0.25">
      <c r="A1" s="18"/>
      <c r="C1" s="16" t="s">
        <v>8</v>
      </c>
    </row>
    <row r="2" spans="1:20" x14ac:dyDescent="0.25">
      <c r="A2" s="19" t="str">
        <f>TEXT(EndData2,"[$-FC19]ДД.ММ.ГГГ")</f>
        <v>00.01.1900</v>
      </c>
      <c r="C2" s="11"/>
      <c r="P2" s="13" t="s">
        <v>7</v>
      </c>
    </row>
    <row r="3" spans="1:20" s="14" customFormat="1" ht="51" x14ac:dyDescent="0.25">
      <c r="A3" s="17" t="s">
        <v>18</v>
      </c>
      <c r="B3" s="28" t="s">
        <v>19</v>
      </c>
      <c r="C3" s="29" t="s">
        <v>20</v>
      </c>
      <c r="D3" s="29" t="s">
        <v>21</v>
      </c>
      <c r="E3" s="29" t="s">
        <v>22</v>
      </c>
      <c r="F3" s="29" t="s">
        <v>23</v>
      </c>
      <c r="G3" s="29" t="s">
        <v>24</v>
      </c>
      <c r="H3" s="29" t="s">
        <v>25</v>
      </c>
      <c r="I3" s="29" t="s">
        <v>26</v>
      </c>
      <c r="J3" s="29" t="s">
        <v>27</v>
      </c>
      <c r="K3" s="29" t="s">
        <v>28</v>
      </c>
      <c r="L3" s="29" t="s">
        <v>29</v>
      </c>
      <c r="M3" s="29" t="s">
        <v>30</v>
      </c>
      <c r="N3" s="29" t="s">
        <v>31</v>
      </c>
      <c r="O3" s="29" t="s">
        <v>32</v>
      </c>
      <c r="P3" s="12" t="s">
        <v>6</v>
      </c>
    </row>
    <row r="4" spans="1:20" ht="30" x14ac:dyDescent="0.25">
      <c r="A4" s="27" t="s">
        <v>36</v>
      </c>
      <c r="B4" s="32"/>
      <c r="C4" s="32"/>
      <c r="D4" s="32"/>
      <c r="E4" s="32"/>
      <c r="F4" s="32"/>
      <c r="G4" s="32"/>
      <c r="H4" s="32"/>
      <c r="I4" s="32"/>
      <c r="J4" s="32">
        <v>1368.25</v>
      </c>
      <c r="K4" s="32">
        <v>185.48159999999999</v>
      </c>
      <c r="L4" s="32"/>
      <c r="M4" s="32"/>
      <c r="N4" s="32"/>
      <c r="O4" s="32"/>
      <c r="P4" s="33">
        <v>1553.7316000000001</v>
      </c>
      <c r="Q4" s="26"/>
      <c r="R4" s="26"/>
      <c r="S4" s="26"/>
      <c r="T4" s="26"/>
    </row>
    <row r="5" spans="1:20" ht="45" x14ac:dyDescent="0.25">
      <c r="A5" s="27" t="s">
        <v>37</v>
      </c>
      <c r="B5" s="32">
        <v>1810</v>
      </c>
      <c r="C5" s="32">
        <v>18266.826000000001</v>
      </c>
      <c r="D5" s="32">
        <v>19454.173999999999</v>
      </c>
      <c r="E5" s="32">
        <v>11312.543</v>
      </c>
      <c r="F5" s="32">
        <v>11693.74</v>
      </c>
      <c r="G5" s="32">
        <v>19720.75</v>
      </c>
      <c r="H5" s="32"/>
      <c r="I5" s="32">
        <v>4343</v>
      </c>
      <c r="J5" s="32">
        <v>829.83699999999999</v>
      </c>
      <c r="K5" s="32">
        <v>5310.4116000000004</v>
      </c>
      <c r="L5" s="32">
        <v>99282.633470000001</v>
      </c>
      <c r="M5" s="32">
        <v>9648.9130000000005</v>
      </c>
      <c r="N5" s="32">
        <v>13426.601360000001</v>
      </c>
      <c r="O5" s="32">
        <v>12239.532999999999</v>
      </c>
      <c r="P5" s="33">
        <v>227338.96243000001</v>
      </c>
      <c r="Q5" s="26"/>
      <c r="R5" s="26"/>
      <c r="S5" s="26"/>
      <c r="T5" s="26"/>
    </row>
    <row r="6" spans="1:20" ht="45" x14ac:dyDescent="0.25">
      <c r="A6" s="27" t="s">
        <v>38</v>
      </c>
      <c r="B6" s="32">
        <v>6844.5014000000001</v>
      </c>
      <c r="C6" s="32"/>
      <c r="D6" s="32">
        <v>64188.561000000002</v>
      </c>
      <c r="E6" s="32">
        <v>21565.9</v>
      </c>
      <c r="F6" s="32"/>
      <c r="G6" s="32">
        <v>19990.095649999999</v>
      </c>
      <c r="H6" s="32">
        <v>8824.232</v>
      </c>
      <c r="I6" s="32">
        <v>6000</v>
      </c>
      <c r="J6" s="32">
        <v>16495.066449999998</v>
      </c>
      <c r="K6" s="32"/>
      <c r="L6" s="32"/>
      <c r="M6" s="32"/>
      <c r="N6" s="32">
        <v>9237.5779999999995</v>
      </c>
      <c r="O6" s="32"/>
      <c r="P6" s="33">
        <v>153145.9345</v>
      </c>
      <c r="Q6" s="26"/>
      <c r="R6" s="26"/>
      <c r="S6" s="26"/>
      <c r="T6" s="26"/>
    </row>
    <row r="7" spans="1:20" ht="90" x14ac:dyDescent="0.25">
      <c r="A7" s="27" t="s">
        <v>39</v>
      </c>
      <c r="B7" s="32">
        <v>57130.794000000002</v>
      </c>
      <c r="C7" s="32">
        <v>41065.353199999998</v>
      </c>
      <c r="D7" s="32">
        <v>21007.324000000001</v>
      </c>
      <c r="E7" s="32">
        <v>17065.509999999998</v>
      </c>
      <c r="F7" s="32">
        <v>13078.838</v>
      </c>
      <c r="G7" s="32">
        <v>38916.819000000003</v>
      </c>
      <c r="H7" s="32">
        <v>2184.1999999999998</v>
      </c>
      <c r="I7" s="32">
        <v>1579.3979999999999</v>
      </c>
      <c r="J7" s="32">
        <v>30302.305</v>
      </c>
      <c r="K7" s="32">
        <v>2952.777</v>
      </c>
      <c r="L7" s="32">
        <v>10601.64235</v>
      </c>
      <c r="M7" s="32">
        <v>12114.057000000001</v>
      </c>
      <c r="N7" s="32">
        <v>8662.9979999999996</v>
      </c>
      <c r="O7" s="32"/>
      <c r="P7" s="33">
        <v>256662.01555000001</v>
      </c>
      <c r="Q7" s="26"/>
      <c r="R7" s="26"/>
      <c r="S7" s="26"/>
      <c r="T7" s="26"/>
    </row>
    <row r="8" spans="1:20" ht="45" x14ac:dyDescent="0.25">
      <c r="A8" s="27" t="s">
        <v>40</v>
      </c>
      <c r="B8" s="32"/>
      <c r="C8" s="32"/>
      <c r="D8" s="32"/>
      <c r="E8" s="32"/>
      <c r="F8" s="32"/>
      <c r="G8" s="32"/>
      <c r="H8" s="32"/>
      <c r="I8" s="32">
        <v>362.27600000000001</v>
      </c>
      <c r="J8" s="32"/>
      <c r="K8" s="32"/>
      <c r="L8" s="32"/>
      <c r="M8" s="32">
        <v>332.94600000000003</v>
      </c>
      <c r="N8" s="32">
        <v>1000</v>
      </c>
      <c r="O8" s="32"/>
      <c r="P8" s="33">
        <v>1695.222</v>
      </c>
      <c r="Q8" s="26"/>
      <c r="R8" s="26"/>
      <c r="S8" s="26"/>
      <c r="T8" s="26"/>
    </row>
    <row r="9" spans="1:20" ht="120" x14ac:dyDescent="0.25">
      <c r="A9" s="27" t="s">
        <v>41</v>
      </c>
      <c r="B9" s="32">
        <v>22681.846829999999</v>
      </c>
      <c r="C9" s="32">
        <v>7976.4768000000004</v>
      </c>
      <c r="D9" s="32">
        <v>-51</v>
      </c>
      <c r="E9" s="32"/>
      <c r="F9" s="32">
        <v>472.03442999999999</v>
      </c>
      <c r="G9" s="32">
        <v>-119</v>
      </c>
      <c r="H9" s="32">
        <v>354.94400000000002</v>
      </c>
      <c r="I9" s="32">
        <v>30.498000000000001</v>
      </c>
      <c r="J9" s="32">
        <v>4736.7271000000001</v>
      </c>
      <c r="K9" s="32">
        <v>-272</v>
      </c>
      <c r="L9" s="32">
        <v>4215.8220300000003</v>
      </c>
      <c r="M9" s="32">
        <v>-1357.9799</v>
      </c>
      <c r="N9" s="32">
        <v>3861.8202200000001</v>
      </c>
      <c r="O9" s="32">
        <v>-40</v>
      </c>
      <c r="P9" s="33">
        <v>42490.189509999997</v>
      </c>
      <c r="Q9" s="26"/>
      <c r="R9" s="26"/>
      <c r="S9" s="26"/>
      <c r="T9" s="26"/>
    </row>
    <row r="10" spans="1:20" ht="90" x14ac:dyDescent="0.25">
      <c r="A10" s="27" t="s">
        <v>42</v>
      </c>
      <c r="B10" s="32">
        <v>7637.5804500000004</v>
      </c>
      <c r="C10" s="32">
        <v>78773.64284</v>
      </c>
      <c r="D10" s="32">
        <v>6615.2649300000003</v>
      </c>
      <c r="E10" s="32"/>
      <c r="F10" s="32"/>
      <c r="G10" s="32">
        <v>10101.03253</v>
      </c>
      <c r="H10" s="32"/>
      <c r="I10" s="32">
        <v>5720.2760200000002</v>
      </c>
      <c r="J10" s="32"/>
      <c r="K10" s="32">
        <v>10960.787679999999</v>
      </c>
      <c r="L10" s="32"/>
      <c r="M10" s="32"/>
      <c r="N10" s="32"/>
      <c r="O10" s="32"/>
      <c r="P10" s="33">
        <v>119808.58444999999</v>
      </c>
      <c r="Q10" s="26"/>
      <c r="R10" s="26"/>
      <c r="S10" s="26"/>
      <c r="T10" s="26"/>
    </row>
    <row r="11" spans="1:20" ht="105" x14ac:dyDescent="0.25">
      <c r="A11" s="27" t="s">
        <v>43</v>
      </c>
      <c r="B11" s="32">
        <v>51.511690000000002</v>
      </c>
      <c r="C11" s="32"/>
      <c r="D11" s="32"/>
      <c r="E11" s="32"/>
      <c r="F11" s="32"/>
      <c r="G11" s="32"/>
      <c r="H11" s="32"/>
      <c r="I11" s="32"/>
      <c r="J11" s="32">
        <v>20.856999999999999</v>
      </c>
      <c r="K11" s="32">
        <v>3.11</v>
      </c>
      <c r="L11" s="32">
        <v>12.309839999999999</v>
      </c>
      <c r="M11" s="32">
        <v>-9.8998600000000003</v>
      </c>
      <c r="N11" s="32">
        <v>12.309839999999999</v>
      </c>
      <c r="O11" s="32"/>
      <c r="P11" s="33">
        <v>90.198509999999999</v>
      </c>
      <c r="Q11" s="26"/>
      <c r="R11" s="26"/>
      <c r="S11" s="26"/>
      <c r="T11" s="26"/>
    </row>
    <row r="12" spans="1:20" ht="90" x14ac:dyDescent="0.25">
      <c r="A12" s="27" t="s">
        <v>44</v>
      </c>
      <c r="B12" s="32"/>
      <c r="C12" s="32">
        <v>3775.2129799999998</v>
      </c>
      <c r="D12" s="32">
        <v>632</v>
      </c>
      <c r="E12" s="32">
        <v>408</v>
      </c>
      <c r="F12" s="32">
        <v>143.048</v>
      </c>
      <c r="G12" s="32">
        <v>612</v>
      </c>
      <c r="H12" s="32">
        <v>153.45599999999999</v>
      </c>
      <c r="I12" s="32">
        <v>43</v>
      </c>
      <c r="J12" s="32"/>
      <c r="K12" s="32"/>
      <c r="L12" s="32">
        <v>258.87360000000001</v>
      </c>
      <c r="M12" s="32">
        <v>223.83699999999999</v>
      </c>
      <c r="N12" s="32">
        <v>239.5248</v>
      </c>
      <c r="O12" s="32"/>
      <c r="P12" s="33">
        <v>6488.9523799999997</v>
      </c>
      <c r="Q12" s="26"/>
      <c r="R12" s="26"/>
      <c r="S12" s="26"/>
      <c r="T12" s="26"/>
    </row>
    <row r="13" spans="1:20" ht="105" x14ac:dyDescent="0.25">
      <c r="A13" s="27" t="s">
        <v>45</v>
      </c>
      <c r="B13" s="32">
        <v>124.51267</v>
      </c>
      <c r="C13" s="32">
        <v>258.32600000000002</v>
      </c>
      <c r="D13" s="32">
        <v>172.25</v>
      </c>
      <c r="E13" s="32">
        <v>110.99646</v>
      </c>
      <c r="F13" s="32">
        <v>86.084000000000003</v>
      </c>
      <c r="G13" s="32">
        <v>86.083330000000004</v>
      </c>
      <c r="H13" s="32">
        <v>21.501370000000001</v>
      </c>
      <c r="I13" s="32">
        <v>84.75</v>
      </c>
      <c r="J13" s="32">
        <v>-59.85183</v>
      </c>
      <c r="K13" s="32">
        <v>72.915440000000004</v>
      </c>
      <c r="L13" s="32">
        <v>76.506309999999999</v>
      </c>
      <c r="M13" s="32">
        <v>75.5</v>
      </c>
      <c r="N13" s="32">
        <v>171.46601000000001</v>
      </c>
      <c r="O13" s="32">
        <v>66.9131</v>
      </c>
      <c r="P13" s="33">
        <v>1347.9528600000001</v>
      </c>
      <c r="Q13" s="26"/>
      <c r="R13" s="26"/>
      <c r="S13" s="26"/>
      <c r="T13" s="26"/>
    </row>
    <row r="14" spans="1:20" ht="75" x14ac:dyDescent="0.25">
      <c r="A14" s="27" t="s">
        <v>46</v>
      </c>
      <c r="B14" s="32">
        <v>222</v>
      </c>
      <c r="C14" s="32">
        <v>345.51776999999998</v>
      </c>
      <c r="D14" s="32">
        <v>342</v>
      </c>
      <c r="E14" s="32">
        <v>88.16404</v>
      </c>
      <c r="F14" s="32">
        <v>60.3</v>
      </c>
      <c r="G14" s="32"/>
      <c r="H14" s="32">
        <v>237.72</v>
      </c>
      <c r="I14" s="32">
        <v>26</v>
      </c>
      <c r="J14" s="32">
        <v>266.52</v>
      </c>
      <c r="K14" s="32">
        <v>105.07786</v>
      </c>
      <c r="L14" s="32">
        <v>-0.34161999999999998</v>
      </c>
      <c r="M14" s="32">
        <v>80</v>
      </c>
      <c r="N14" s="32">
        <v>152.79777999999999</v>
      </c>
      <c r="O14" s="32">
        <v>4.9160000000000004</v>
      </c>
      <c r="P14" s="33">
        <v>1930.67183</v>
      </c>
      <c r="Q14" s="26"/>
      <c r="R14" s="26"/>
      <c r="S14" s="26"/>
      <c r="T14" s="26"/>
    </row>
    <row r="15" spans="1:20" ht="105" x14ac:dyDescent="0.25">
      <c r="A15" s="27" t="s">
        <v>47</v>
      </c>
      <c r="B15" s="32">
        <v>1470.6084699999999</v>
      </c>
      <c r="C15" s="32">
        <v>1335.6083799999999</v>
      </c>
      <c r="D15" s="32">
        <v>192</v>
      </c>
      <c r="E15" s="32">
        <v>72.57593</v>
      </c>
      <c r="F15" s="32">
        <v>64.78</v>
      </c>
      <c r="G15" s="32">
        <v>203.7</v>
      </c>
      <c r="H15" s="32">
        <v>130.226</v>
      </c>
      <c r="I15" s="32">
        <v>159.80000000000001</v>
      </c>
      <c r="J15" s="32">
        <v>197.08600000000001</v>
      </c>
      <c r="K15" s="32">
        <v>115.57517</v>
      </c>
      <c r="L15" s="32">
        <v>83.985439999999997</v>
      </c>
      <c r="M15" s="32">
        <v>30</v>
      </c>
      <c r="N15" s="32">
        <v>228.19692000000001</v>
      </c>
      <c r="O15" s="32">
        <v>195.93544</v>
      </c>
      <c r="P15" s="33">
        <v>4480.0777500000004</v>
      </c>
      <c r="Q15" s="26"/>
      <c r="R15" s="26"/>
      <c r="S15" s="26"/>
      <c r="T15" s="26"/>
    </row>
    <row r="16" spans="1:20" ht="135" x14ac:dyDescent="0.25">
      <c r="A16" s="27" t="s">
        <v>48</v>
      </c>
      <c r="B16" s="32">
        <v>23817.91892</v>
      </c>
      <c r="C16" s="32">
        <v>2122.7721000000001</v>
      </c>
      <c r="D16" s="32">
        <v>511.1</v>
      </c>
      <c r="E16" s="32"/>
      <c r="F16" s="32"/>
      <c r="G16" s="32"/>
      <c r="H16" s="32"/>
      <c r="I16" s="32"/>
      <c r="J16" s="32">
        <v>222.5668</v>
      </c>
      <c r="K16" s="32"/>
      <c r="L16" s="32"/>
      <c r="M16" s="32"/>
      <c r="N16" s="32"/>
      <c r="O16" s="32"/>
      <c r="P16" s="33">
        <v>26674.357820000001</v>
      </c>
      <c r="Q16" s="26"/>
      <c r="R16" s="26"/>
      <c r="S16" s="26"/>
      <c r="T16" s="26"/>
    </row>
    <row r="17" spans="1:20" ht="120" x14ac:dyDescent="0.25">
      <c r="A17" s="27" t="s">
        <v>49</v>
      </c>
      <c r="B17" s="32"/>
      <c r="C17" s="32">
        <v>6666.8990000000003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3">
        <v>6666.8990000000003</v>
      </c>
      <c r="Q17" s="26"/>
      <c r="R17" s="26"/>
      <c r="S17" s="26"/>
      <c r="T17" s="26"/>
    </row>
    <row r="18" spans="1:20" ht="120" x14ac:dyDescent="0.25">
      <c r="A18" s="27" t="s">
        <v>50</v>
      </c>
      <c r="B18" s="32">
        <v>10.077220000000001</v>
      </c>
      <c r="C18" s="32">
        <v>127.51748000000001</v>
      </c>
      <c r="D18" s="32"/>
      <c r="E18" s="32"/>
      <c r="F18" s="32"/>
      <c r="G18" s="32">
        <v>28.131</v>
      </c>
      <c r="H18" s="32"/>
      <c r="I18" s="32"/>
      <c r="J18" s="32">
        <v>37.39264</v>
      </c>
      <c r="K18" s="32"/>
      <c r="L18" s="32"/>
      <c r="M18" s="32">
        <v>-1.6768400000000001</v>
      </c>
      <c r="N18" s="32"/>
      <c r="O18" s="32"/>
      <c r="P18" s="33">
        <v>201.44149999999999</v>
      </c>
      <c r="Q18" s="26"/>
      <c r="R18" s="26"/>
      <c r="S18" s="26"/>
      <c r="T18" s="26"/>
    </row>
    <row r="19" spans="1:20" ht="405" x14ac:dyDescent="0.25">
      <c r="A19" s="27" t="s">
        <v>51</v>
      </c>
      <c r="B19" s="32">
        <v>27134.287479999999</v>
      </c>
      <c r="C19" s="32">
        <v>21211.65019</v>
      </c>
      <c r="D19" s="32">
        <v>1747.6189999999999</v>
      </c>
      <c r="E19" s="32">
        <v>2533.2975700000002</v>
      </c>
      <c r="F19" s="32">
        <v>221.82178999999999</v>
      </c>
      <c r="G19" s="32">
        <v>3686</v>
      </c>
      <c r="H19" s="32">
        <v>1026.5631900000001</v>
      </c>
      <c r="I19" s="32">
        <v>99.569190000000006</v>
      </c>
      <c r="J19" s="32">
        <v>3870.2583</v>
      </c>
      <c r="K19" s="32">
        <v>1801.16886</v>
      </c>
      <c r="L19" s="32">
        <v>557.31600000000003</v>
      </c>
      <c r="M19" s="32">
        <v>2674.2630100000001</v>
      </c>
      <c r="N19" s="32">
        <v>1297.6248900000001</v>
      </c>
      <c r="O19" s="32">
        <v>1761.82</v>
      </c>
      <c r="P19" s="33">
        <v>69623.259470000005</v>
      </c>
      <c r="Q19" s="26"/>
      <c r="R19" s="26"/>
      <c r="S19" s="26"/>
      <c r="T19" s="26"/>
    </row>
    <row r="20" spans="1:20" ht="195" x14ac:dyDescent="0.25">
      <c r="A20" s="27" t="s">
        <v>52</v>
      </c>
      <c r="B20" s="32">
        <v>140866.99301000001</v>
      </c>
      <c r="C20" s="32">
        <v>76385.078999999998</v>
      </c>
      <c r="D20" s="32">
        <v>21994.493999999999</v>
      </c>
      <c r="E20" s="32">
        <v>30604.957760000001</v>
      </c>
      <c r="F20" s="32">
        <v>6250.6623399999999</v>
      </c>
      <c r="G20" s="32">
        <v>28802.901000000002</v>
      </c>
      <c r="H20" s="32">
        <v>11559.88601</v>
      </c>
      <c r="I20" s="32">
        <v>3519.4920000000002</v>
      </c>
      <c r="J20" s="32">
        <v>19391.504659999999</v>
      </c>
      <c r="K20" s="32">
        <v>7232.6110200000003</v>
      </c>
      <c r="L20" s="32">
        <v>30352.581429999998</v>
      </c>
      <c r="M20" s="32">
        <v>9807.8311599999997</v>
      </c>
      <c r="N20" s="32">
        <v>15715.825409999999</v>
      </c>
      <c r="O20" s="32">
        <v>11897.630279999999</v>
      </c>
      <c r="P20" s="33">
        <v>414382.44907999999</v>
      </c>
      <c r="Q20" s="26"/>
      <c r="R20" s="26"/>
      <c r="S20" s="26"/>
      <c r="T20" s="26"/>
    </row>
    <row r="21" spans="1:20" ht="120" x14ac:dyDescent="0.25">
      <c r="A21" s="27" t="s">
        <v>53</v>
      </c>
      <c r="B21" s="32">
        <v>13970.215039999999</v>
      </c>
      <c r="C21" s="32">
        <v>1800</v>
      </c>
      <c r="D21" s="32">
        <v>1615.646</v>
      </c>
      <c r="E21" s="32">
        <v>503.81299999999999</v>
      </c>
      <c r="F21" s="32">
        <v>108.07702</v>
      </c>
      <c r="G21" s="32">
        <v>2259.3000000000002</v>
      </c>
      <c r="H21" s="32">
        <v>1000.93546</v>
      </c>
      <c r="I21" s="32">
        <v>65</v>
      </c>
      <c r="J21" s="32">
        <v>2500</v>
      </c>
      <c r="K21" s="32">
        <v>1113.13798</v>
      </c>
      <c r="L21" s="32">
        <v>1695.18478</v>
      </c>
      <c r="M21" s="32">
        <v>-752.38619000000006</v>
      </c>
      <c r="N21" s="32">
        <v>400</v>
      </c>
      <c r="O21" s="32">
        <v>70.5</v>
      </c>
      <c r="P21" s="33">
        <v>26349.42309</v>
      </c>
      <c r="Q21" s="26"/>
      <c r="R21" s="26"/>
      <c r="S21" s="26"/>
      <c r="T21" s="26"/>
    </row>
    <row r="22" spans="1:20" ht="165" x14ac:dyDescent="0.25">
      <c r="A22" s="27" t="s">
        <v>54</v>
      </c>
      <c r="B22" s="32">
        <v>18.268550000000001</v>
      </c>
      <c r="C22" s="32">
        <v>69.306920000000005</v>
      </c>
      <c r="D22" s="32"/>
      <c r="E22" s="32"/>
      <c r="F22" s="32"/>
      <c r="G22" s="32"/>
      <c r="H22" s="32">
        <v>2.4990000000000001</v>
      </c>
      <c r="I22" s="32"/>
      <c r="J22" s="32">
        <v>5.9711800000000004</v>
      </c>
      <c r="K22" s="32">
        <v>3.9882399999999998</v>
      </c>
      <c r="L22" s="32"/>
      <c r="M22" s="32"/>
      <c r="N22" s="32"/>
      <c r="O22" s="32"/>
      <c r="P22" s="33">
        <v>100.03389</v>
      </c>
      <c r="Q22" s="26"/>
      <c r="R22" s="26"/>
      <c r="S22" s="26"/>
      <c r="T22" s="26"/>
    </row>
    <row r="23" spans="1:20" ht="105" x14ac:dyDescent="0.25">
      <c r="A23" s="27" t="s">
        <v>55</v>
      </c>
      <c r="B23" s="32">
        <v>150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3">
        <v>150</v>
      </c>
      <c r="Q23" s="26"/>
      <c r="R23" s="26"/>
      <c r="S23" s="26"/>
      <c r="T23" s="26"/>
    </row>
    <row r="24" spans="1:20" ht="150" x14ac:dyDescent="0.25">
      <c r="A24" s="27" t="s">
        <v>56</v>
      </c>
      <c r="B24" s="32">
        <v>5367.0441099999998</v>
      </c>
      <c r="C24" s="32">
        <v>3407.0115000000001</v>
      </c>
      <c r="D24" s="32">
        <v>187.2843</v>
      </c>
      <c r="E24" s="32">
        <v>4.8325699999999996</v>
      </c>
      <c r="F24" s="32">
        <v>124.203</v>
      </c>
      <c r="G24" s="32">
        <v>562.64</v>
      </c>
      <c r="H24" s="32">
        <v>41.634720000000002</v>
      </c>
      <c r="I24" s="32">
        <v>23</v>
      </c>
      <c r="J24" s="32">
        <v>1149.6889699999999</v>
      </c>
      <c r="K24" s="32">
        <v>13.4</v>
      </c>
      <c r="L24" s="32">
        <v>1392.37492</v>
      </c>
      <c r="M24" s="32">
        <v>-1170.17064</v>
      </c>
      <c r="N24" s="32">
        <v>605.827</v>
      </c>
      <c r="O24" s="32">
        <v>-286.80225999999999</v>
      </c>
      <c r="P24" s="33">
        <v>11421.96819</v>
      </c>
      <c r="Q24" s="26"/>
      <c r="R24" s="26"/>
      <c r="S24" s="26"/>
      <c r="T24" s="26"/>
    </row>
    <row r="25" spans="1:20" ht="90" x14ac:dyDescent="0.25">
      <c r="A25" s="27" t="s">
        <v>57</v>
      </c>
      <c r="B25" s="32"/>
      <c r="C25" s="32"/>
      <c r="D25" s="32"/>
      <c r="E25" s="32"/>
      <c r="F25" s="32"/>
      <c r="G25" s="32"/>
      <c r="H25" s="32">
        <v>-454.11599999999999</v>
      </c>
      <c r="I25" s="32"/>
      <c r="J25" s="32"/>
      <c r="K25" s="32"/>
      <c r="L25" s="32"/>
      <c r="M25" s="32"/>
      <c r="N25" s="32"/>
      <c r="O25" s="32"/>
      <c r="P25" s="33">
        <v>-454.11599999999999</v>
      </c>
      <c r="Q25" s="26"/>
      <c r="R25" s="26"/>
      <c r="S25" s="26"/>
      <c r="T25" s="26"/>
    </row>
    <row r="26" spans="1:20" ht="150" x14ac:dyDescent="0.25">
      <c r="A26" s="27" t="s">
        <v>58</v>
      </c>
      <c r="B26" s="32">
        <v>139612.90839999999</v>
      </c>
      <c r="C26" s="32">
        <v>38725.216</v>
      </c>
      <c r="D26" s="32">
        <v>16617.358</v>
      </c>
      <c r="E26" s="32">
        <v>12654.288</v>
      </c>
      <c r="F26" s="32">
        <v>1495.1325200000001</v>
      </c>
      <c r="G26" s="32">
        <v>5995.5</v>
      </c>
      <c r="H26" s="32">
        <v>2839.95631</v>
      </c>
      <c r="I26" s="32">
        <v>1650</v>
      </c>
      <c r="J26" s="32">
        <v>5818.22</v>
      </c>
      <c r="K26" s="32">
        <v>3566.895</v>
      </c>
      <c r="L26" s="32">
        <v>4134.2411199999997</v>
      </c>
      <c r="M26" s="32">
        <v>5249.4768800000002</v>
      </c>
      <c r="N26" s="32">
        <v>9425.1084800000008</v>
      </c>
      <c r="O26" s="32">
        <v>3640.40427</v>
      </c>
      <c r="P26" s="33">
        <v>251424.70498000001</v>
      </c>
      <c r="Q26" s="26"/>
      <c r="R26" s="26"/>
      <c r="S26" s="26"/>
      <c r="T26" s="26"/>
    </row>
    <row r="27" spans="1:20" ht="90" x14ac:dyDescent="0.25">
      <c r="A27" s="27" t="s">
        <v>59</v>
      </c>
      <c r="B27" s="32">
        <v>31961.226060000001</v>
      </c>
      <c r="C27" s="32">
        <v>5963.5330599999998</v>
      </c>
      <c r="D27" s="32">
        <v>2396.2919999999999</v>
      </c>
      <c r="E27" s="32">
        <v>1375.77359</v>
      </c>
      <c r="F27" s="32">
        <v>395.95981</v>
      </c>
      <c r="G27" s="32">
        <v>2533.0887699999998</v>
      </c>
      <c r="H27" s="32">
        <v>263.18560000000002</v>
      </c>
      <c r="I27" s="32">
        <v>68</v>
      </c>
      <c r="J27" s="32">
        <v>3187.6800199999998</v>
      </c>
      <c r="K27" s="32">
        <v>-262.61761000000001</v>
      </c>
      <c r="L27" s="32">
        <v>414.76175999999998</v>
      </c>
      <c r="M27" s="32">
        <v>133.85598999999999</v>
      </c>
      <c r="N27" s="32">
        <v>2334.0753</v>
      </c>
      <c r="O27" s="32">
        <v>1129.8024</v>
      </c>
      <c r="P27" s="33">
        <v>51894.616750000001</v>
      </c>
      <c r="Q27" s="26"/>
      <c r="R27" s="26"/>
      <c r="S27" s="26"/>
      <c r="T27" s="26"/>
    </row>
    <row r="28" spans="1:20" ht="120" x14ac:dyDescent="0.25">
      <c r="A28" s="27" t="s">
        <v>60</v>
      </c>
      <c r="B28" s="32">
        <v>435.27843999999999</v>
      </c>
      <c r="C28" s="32">
        <v>867.49379999999996</v>
      </c>
      <c r="D28" s="32">
        <v>310.99299999999999</v>
      </c>
      <c r="E28" s="32">
        <v>72.105350000000001</v>
      </c>
      <c r="F28" s="32">
        <v>-52.596510000000002</v>
      </c>
      <c r="G28" s="32">
        <v>261.83699999999999</v>
      </c>
      <c r="H28" s="32">
        <v>14.093999999999999</v>
      </c>
      <c r="I28" s="32">
        <v>25.161999999999999</v>
      </c>
      <c r="J28" s="32">
        <v>322.30448000000001</v>
      </c>
      <c r="K28" s="32">
        <v>35.992379999999997</v>
      </c>
      <c r="L28" s="32">
        <v>114.61015</v>
      </c>
      <c r="M28" s="32">
        <v>-71.508740000000003</v>
      </c>
      <c r="N28" s="32">
        <v>81.667519999999996</v>
      </c>
      <c r="O28" s="32">
        <v>-11.67689</v>
      </c>
      <c r="P28" s="33">
        <v>2405.7559799999999</v>
      </c>
      <c r="Q28" s="26"/>
      <c r="R28" s="26"/>
      <c r="S28" s="26"/>
      <c r="T28" s="26"/>
    </row>
    <row r="29" spans="1:20" ht="60" x14ac:dyDescent="0.25">
      <c r="A29" s="27" t="s">
        <v>61</v>
      </c>
      <c r="B29" s="32"/>
      <c r="C29" s="32"/>
      <c r="D29" s="32"/>
      <c r="E29" s="32"/>
      <c r="F29" s="32"/>
      <c r="G29" s="32"/>
      <c r="H29" s="32"/>
      <c r="I29" s="32"/>
      <c r="J29" s="32"/>
      <c r="K29" s="32">
        <v>-0.38114999999999999</v>
      </c>
      <c r="L29" s="32"/>
      <c r="M29" s="32"/>
      <c r="N29" s="32"/>
      <c r="O29" s="32"/>
      <c r="P29" s="33">
        <v>-0.38114999999999999</v>
      </c>
      <c r="Q29" s="26"/>
      <c r="R29" s="26"/>
      <c r="S29" s="26"/>
      <c r="T29" s="26"/>
    </row>
    <row r="30" spans="1:20" ht="90" x14ac:dyDescent="0.25">
      <c r="A30" s="27" t="s">
        <v>62</v>
      </c>
      <c r="B30" s="32">
        <v>2641.44634</v>
      </c>
      <c r="C30" s="32">
        <v>5059.3273799999997</v>
      </c>
      <c r="D30" s="32"/>
      <c r="E30" s="32"/>
      <c r="F30" s="32">
        <v>322.99551000000002</v>
      </c>
      <c r="G30" s="32">
        <v>100.241</v>
      </c>
      <c r="H30" s="32">
        <v>198</v>
      </c>
      <c r="I30" s="32"/>
      <c r="J30" s="32">
        <v>287.5</v>
      </c>
      <c r="K30" s="32">
        <v>64.95</v>
      </c>
      <c r="L30" s="32">
        <v>482.6</v>
      </c>
      <c r="M30" s="32"/>
      <c r="N30" s="32">
        <v>11.244</v>
      </c>
      <c r="O30" s="32"/>
      <c r="P30" s="33">
        <v>9168.3042299999997</v>
      </c>
      <c r="Q30" s="26"/>
      <c r="R30" s="26"/>
      <c r="S30" s="26"/>
      <c r="T30" s="26"/>
    </row>
    <row r="31" spans="1:20" ht="120" x14ac:dyDescent="0.25">
      <c r="A31" s="27" t="s">
        <v>63</v>
      </c>
      <c r="B31" s="32">
        <v>-79.523910000000001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3">
        <v>-79.523910000000001</v>
      </c>
      <c r="Q31" s="26"/>
      <c r="R31" s="26"/>
      <c r="S31" s="26"/>
      <c r="T31" s="26"/>
    </row>
    <row r="32" spans="1:20" ht="120" x14ac:dyDescent="0.25">
      <c r="A32" s="27" t="s">
        <v>64</v>
      </c>
      <c r="B32" s="32"/>
      <c r="C32" s="32"/>
      <c r="D32" s="32"/>
      <c r="E32" s="32"/>
      <c r="F32" s="32"/>
      <c r="G32" s="32"/>
      <c r="H32" s="32"/>
      <c r="I32" s="32"/>
      <c r="J32" s="32">
        <v>57.035159999999998</v>
      </c>
      <c r="K32" s="32"/>
      <c r="L32" s="32"/>
      <c r="M32" s="32">
        <v>275.70046000000002</v>
      </c>
      <c r="N32" s="32"/>
      <c r="O32" s="32"/>
      <c r="P32" s="33">
        <v>332.73561999999998</v>
      </c>
      <c r="Q32" s="26"/>
      <c r="R32" s="26"/>
      <c r="S32" s="26"/>
      <c r="T32" s="26"/>
    </row>
    <row r="33" spans="1:20" ht="210" x14ac:dyDescent="0.25">
      <c r="A33" s="27" t="s">
        <v>65</v>
      </c>
      <c r="B33" s="32">
        <v>588.38643000000002</v>
      </c>
      <c r="C33" s="32">
        <v>147.6</v>
      </c>
      <c r="D33" s="32"/>
      <c r="E33" s="32"/>
      <c r="F33" s="32"/>
      <c r="G33" s="32"/>
      <c r="H33" s="32"/>
      <c r="I33" s="32"/>
      <c r="J33" s="32">
        <v>-105.16634000000001</v>
      </c>
      <c r="K33" s="32"/>
      <c r="L33" s="32"/>
      <c r="M33" s="32"/>
      <c r="N33" s="32"/>
      <c r="O33" s="32"/>
      <c r="P33" s="33">
        <v>630.82009000000005</v>
      </c>
      <c r="Q33" s="26"/>
      <c r="R33" s="26"/>
      <c r="S33" s="26"/>
      <c r="T33" s="26"/>
    </row>
    <row r="34" spans="1:20" ht="105" x14ac:dyDescent="0.25">
      <c r="A34" s="27" t="s">
        <v>66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>
        <v>-3512.7820000000002</v>
      </c>
      <c r="P34" s="33">
        <v>-3512.7820000000002</v>
      </c>
      <c r="Q34" s="26"/>
      <c r="R34" s="26"/>
      <c r="S34" s="26"/>
      <c r="T34" s="26"/>
    </row>
    <row r="35" spans="1:20" ht="75" x14ac:dyDescent="0.25">
      <c r="A35" s="27" t="s">
        <v>67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>
        <v>-26.816960000000002</v>
      </c>
      <c r="O35" s="32"/>
      <c r="P35" s="33">
        <v>-26.816960000000002</v>
      </c>
      <c r="Q35" s="26"/>
      <c r="R35" s="26"/>
      <c r="S35" s="26"/>
      <c r="T35" s="26"/>
    </row>
    <row r="36" spans="1:20" ht="135" x14ac:dyDescent="0.25">
      <c r="A36" s="27" t="s">
        <v>68</v>
      </c>
      <c r="B36" s="32">
        <v>5619.5182800000002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3">
        <v>5619.5182800000002</v>
      </c>
      <c r="Q36" s="26"/>
      <c r="R36" s="26"/>
      <c r="S36" s="26"/>
      <c r="T36" s="26"/>
    </row>
    <row r="37" spans="1:20" ht="120" x14ac:dyDescent="0.25">
      <c r="A37" s="27" t="s">
        <v>69</v>
      </c>
      <c r="B37" s="32"/>
      <c r="C37" s="32">
        <v>1904.665</v>
      </c>
      <c r="D37" s="32">
        <v>539.95799999999997</v>
      </c>
      <c r="E37" s="32">
        <v>517.78499999999997</v>
      </c>
      <c r="F37" s="32">
        <v>222.60300000000001</v>
      </c>
      <c r="G37" s="32"/>
      <c r="H37" s="32">
        <v>699.73299999999995</v>
      </c>
      <c r="I37" s="32">
        <v>122.72</v>
      </c>
      <c r="J37" s="32">
        <v>1938.1980000000001</v>
      </c>
      <c r="K37" s="32"/>
      <c r="L37" s="32"/>
      <c r="M37" s="32">
        <v>617.71078999999997</v>
      </c>
      <c r="N37" s="32">
        <v>539.67334000000005</v>
      </c>
      <c r="O37" s="32"/>
      <c r="P37" s="33">
        <v>7103.0461299999997</v>
      </c>
      <c r="Q37" s="26"/>
      <c r="R37" s="26"/>
      <c r="S37" s="26"/>
      <c r="T37" s="26"/>
    </row>
    <row r="38" spans="1:20" ht="60" x14ac:dyDescent="0.25">
      <c r="A38" s="27" t="s">
        <v>70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>
        <v>8031.0833899999998</v>
      </c>
      <c r="O38" s="32"/>
      <c r="P38" s="33">
        <v>8031.0833899999998</v>
      </c>
      <c r="Q38" s="26"/>
      <c r="R38" s="26"/>
      <c r="S38" s="26"/>
      <c r="T38" s="26"/>
    </row>
    <row r="39" spans="1:20" ht="45" x14ac:dyDescent="0.25">
      <c r="A39" s="27" t="s">
        <v>71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>
        <v>5746.7112100000004</v>
      </c>
      <c r="O39" s="32"/>
      <c r="P39" s="33">
        <v>5746.7112100000004</v>
      </c>
      <c r="Q39" s="26"/>
      <c r="R39" s="26"/>
      <c r="S39" s="26"/>
      <c r="T39" s="26"/>
    </row>
    <row r="40" spans="1:20" ht="60" x14ac:dyDescent="0.25">
      <c r="A40" s="27" t="s">
        <v>72</v>
      </c>
      <c r="B40" s="32">
        <v>2387.0005900000001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3">
        <v>2387.0005900000001</v>
      </c>
      <c r="Q40" s="26"/>
      <c r="R40" s="26"/>
      <c r="S40" s="26"/>
      <c r="T40" s="26"/>
    </row>
    <row r="41" spans="1:20" ht="60" x14ac:dyDescent="0.25">
      <c r="A41" s="27" t="s">
        <v>73</v>
      </c>
      <c r="B41" s="32"/>
      <c r="C41" s="32"/>
      <c r="D41" s="32"/>
      <c r="E41" s="32"/>
      <c r="F41" s="32"/>
      <c r="G41" s="32"/>
      <c r="H41" s="32"/>
      <c r="I41" s="32"/>
      <c r="J41" s="32">
        <v>41737</v>
      </c>
      <c r="K41" s="32"/>
      <c r="L41" s="32"/>
      <c r="M41" s="32"/>
      <c r="N41" s="32"/>
      <c r="O41" s="32"/>
      <c r="P41" s="33">
        <v>41737</v>
      </c>
      <c r="Q41" s="26"/>
      <c r="R41" s="26"/>
      <c r="S41" s="26"/>
      <c r="T41" s="26"/>
    </row>
    <row r="42" spans="1:20" ht="45" x14ac:dyDescent="0.25">
      <c r="A42" s="27" t="s">
        <v>74</v>
      </c>
      <c r="B42" s="32"/>
      <c r="C42" s="32"/>
      <c r="D42" s="32"/>
      <c r="E42" s="32"/>
      <c r="F42" s="32"/>
      <c r="G42" s="32"/>
      <c r="H42" s="32">
        <v>11.473100000000001</v>
      </c>
      <c r="I42" s="32"/>
      <c r="J42" s="32"/>
      <c r="K42" s="32"/>
      <c r="L42" s="32"/>
      <c r="M42" s="32"/>
      <c r="N42" s="32">
        <v>18</v>
      </c>
      <c r="O42" s="32"/>
      <c r="P42" s="33">
        <v>29.473099999999999</v>
      </c>
      <c r="Q42" s="26"/>
      <c r="R42" s="26"/>
      <c r="S42" s="26"/>
      <c r="T42" s="26"/>
    </row>
    <row r="43" spans="1:20" ht="90" x14ac:dyDescent="0.25">
      <c r="A43" s="27" t="s">
        <v>75</v>
      </c>
      <c r="B43" s="32">
        <v>79.523910000000001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3">
        <v>79.523910000000001</v>
      </c>
      <c r="Q43" s="26"/>
      <c r="R43" s="26"/>
      <c r="S43" s="26"/>
      <c r="T43" s="26"/>
    </row>
    <row r="44" spans="1:20" ht="60" x14ac:dyDescent="0.25">
      <c r="A44" s="27" t="s">
        <v>76</v>
      </c>
      <c r="B44" s="32">
        <v>14.33065</v>
      </c>
      <c r="C44" s="32">
        <v>104.64212000000001</v>
      </c>
      <c r="D44" s="32">
        <v>26.160530000000001</v>
      </c>
      <c r="E44" s="32">
        <v>52.321060000000003</v>
      </c>
      <c r="F44" s="32"/>
      <c r="G44" s="32"/>
      <c r="H44" s="32">
        <v>26.160530000000001</v>
      </c>
      <c r="I44" s="32"/>
      <c r="J44" s="32">
        <v>26.160530000000001</v>
      </c>
      <c r="K44" s="32"/>
      <c r="L44" s="32">
        <v>26.160530000000001</v>
      </c>
      <c r="M44" s="32"/>
      <c r="N44" s="32"/>
      <c r="O44" s="32">
        <v>26.160530000000001</v>
      </c>
      <c r="P44" s="33">
        <v>302.09647999999999</v>
      </c>
      <c r="Q44" s="26"/>
      <c r="R44" s="26"/>
      <c r="S44" s="26"/>
      <c r="T44" s="26"/>
    </row>
    <row r="45" spans="1:20" ht="135" x14ac:dyDescent="0.25">
      <c r="A45" s="27" t="s">
        <v>77</v>
      </c>
      <c r="B45" s="32"/>
      <c r="C45" s="32"/>
      <c r="D45" s="32"/>
      <c r="E45" s="32">
        <v>-71.42989</v>
      </c>
      <c r="F45" s="32"/>
      <c r="G45" s="32"/>
      <c r="H45" s="32"/>
      <c r="I45" s="32"/>
      <c r="J45" s="32"/>
      <c r="K45" s="32">
        <v>-0.72575999999999996</v>
      </c>
      <c r="L45" s="32"/>
      <c r="M45" s="32"/>
      <c r="N45" s="32"/>
      <c r="O45" s="32"/>
      <c r="P45" s="33">
        <v>-72.155649999999994</v>
      </c>
      <c r="Q45" s="26"/>
      <c r="R45" s="26"/>
      <c r="S45" s="26"/>
      <c r="T45" s="26"/>
    </row>
    <row r="46" spans="1:20" ht="75" x14ac:dyDescent="0.25">
      <c r="A46" s="27" t="s">
        <v>78</v>
      </c>
      <c r="B46" s="32">
        <v>-1524.26035</v>
      </c>
      <c r="C46" s="32">
        <v>-5062.69211</v>
      </c>
      <c r="D46" s="32"/>
      <c r="E46" s="32"/>
      <c r="F46" s="32"/>
      <c r="G46" s="32">
        <v>-640.91935999999998</v>
      </c>
      <c r="H46" s="32"/>
      <c r="I46" s="32"/>
      <c r="J46" s="32">
        <v>-665.21636000000001</v>
      </c>
      <c r="K46" s="32"/>
      <c r="L46" s="32"/>
      <c r="M46" s="32">
        <v>224.29954000000001</v>
      </c>
      <c r="N46" s="32"/>
      <c r="O46" s="32"/>
      <c r="P46" s="33">
        <v>-7668.7886399999998</v>
      </c>
      <c r="Q46" s="26"/>
      <c r="R46" s="26"/>
      <c r="S46" s="26"/>
      <c r="T46" s="26"/>
    </row>
    <row r="47" spans="1:20" ht="60" x14ac:dyDescent="0.25">
      <c r="A47" s="27" t="s">
        <v>79</v>
      </c>
      <c r="B47" s="32"/>
      <c r="C47" s="32"/>
      <c r="D47" s="32"/>
      <c r="E47" s="32"/>
      <c r="F47" s="32">
        <v>-192.5</v>
      </c>
      <c r="G47" s="32"/>
      <c r="H47" s="32"/>
      <c r="I47" s="32"/>
      <c r="J47" s="32"/>
      <c r="K47" s="32"/>
      <c r="L47" s="32"/>
      <c r="M47" s="32">
        <v>-10.25</v>
      </c>
      <c r="N47" s="32"/>
      <c r="O47" s="32"/>
      <c r="P47" s="33">
        <v>-202.75</v>
      </c>
      <c r="Q47" s="26"/>
      <c r="R47" s="26"/>
      <c r="S47" s="26"/>
      <c r="T47" s="26"/>
    </row>
    <row r="48" spans="1:20" ht="75" x14ac:dyDescent="0.25">
      <c r="A48" s="27" t="s">
        <v>80</v>
      </c>
      <c r="B48" s="32"/>
      <c r="C48" s="32"/>
      <c r="D48" s="32"/>
      <c r="E48" s="32"/>
      <c r="F48" s="32"/>
      <c r="G48" s="32"/>
      <c r="H48" s="32"/>
      <c r="I48" s="32"/>
      <c r="J48" s="32">
        <v>-30.479320000000001</v>
      </c>
      <c r="K48" s="32"/>
      <c r="L48" s="32"/>
      <c r="M48" s="32"/>
      <c r="N48" s="32"/>
      <c r="O48" s="32"/>
      <c r="P48" s="33">
        <v>-30.479320000000001</v>
      </c>
      <c r="Q48" s="26"/>
      <c r="R48" s="26"/>
      <c r="S48" s="26"/>
      <c r="T48" s="26"/>
    </row>
    <row r="49" spans="1:20" x14ac:dyDescent="0.25">
      <c r="A49" s="24" t="s">
        <v>81</v>
      </c>
      <c r="B49" s="33">
        <v>491043.99468</v>
      </c>
      <c r="C49" s="33">
        <v>311296.98541000002</v>
      </c>
      <c r="D49" s="33">
        <v>158499.47876</v>
      </c>
      <c r="E49" s="33">
        <v>98871.433439999993</v>
      </c>
      <c r="F49" s="33">
        <v>34495.182910000003</v>
      </c>
      <c r="G49" s="33">
        <v>133100.19992000001</v>
      </c>
      <c r="H49" s="33">
        <v>29136.28429</v>
      </c>
      <c r="I49" s="33">
        <v>23921.941210000001</v>
      </c>
      <c r="J49" s="33">
        <v>133907.41544000001</v>
      </c>
      <c r="K49" s="33">
        <v>33002.555310000003</v>
      </c>
      <c r="L49" s="33">
        <v>153701.26211000001</v>
      </c>
      <c r="M49" s="33">
        <v>38114.518660000002</v>
      </c>
      <c r="N49" s="33">
        <v>81173.316510000004</v>
      </c>
      <c r="O49" s="33">
        <v>27182.353869999999</v>
      </c>
      <c r="P49" s="33">
        <v>1747446.92252</v>
      </c>
      <c r="Q49" s="25"/>
      <c r="R49" s="25"/>
      <c r="S49" s="25"/>
      <c r="T49" s="25"/>
    </row>
    <row r="51" spans="1:20" x14ac:dyDescent="0.25">
      <c r="A51" s="64" t="s">
        <v>142</v>
      </c>
      <c r="B51" s="63"/>
      <c r="C51" s="63"/>
      <c r="D51" s="63"/>
      <c r="E51" s="63"/>
    </row>
  </sheetData>
  <mergeCells count="1">
    <mergeCell ref="A51:E51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13</vt:i4>
      </vt:variant>
    </vt:vector>
  </HeadingPairs>
  <TitlesOfParts>
    <vt:vector size="15" baseType="lpstr">
      <vt:lpstr>Бюджетополучатели</vt:lpstr>
      <vt:lpstr>Муниципальные районы</vt:lpstr>
      <vt:lpstr>Date</vt:lpstr>
      <vt:lpstr>EndData</vt:lpstr>
      <vt:lpstr>EndData1</vt:lpstr>
      <vt:lpstr>EndData2</vt:lpstr>
      <vt:lpstr>EndDate</vt:lpstr>
      <vt:lpstr>period</vt:lpstr>
      <vt:lpstr>StartData</vt:lpstr>
      <vt:lpstr>StartData1</vt:lpstr>
      <vt:lpstr>Year</vt:lpstr>
      <vt:lpstr>Бюджетополучатели!Заголовки_для_печати</vt:lpstr>
      <vt:lpstr>'Муниципальные районы'!Заголовки_для_печати</vt:lpstr>
      <vt:lpstr>Бюджетополучатели!Область_печати</vt:lpstr>
      <vt:lpstr>'Муниципальные районы'!Область_печати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2018-04-28T01:32:42Z</dcterms:modified>
</cp:coreProperties>
</file>