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Учреждения!$33:$34</definedName>
    <definedName name="_xlnm.Print_Area" localSheetId="1">'Муниципальные районы'!$A$1:$P$9</definedName>
    <definedName name="_xlnm.Print_Area" localSheetId="0">Учреждения!$A$1:$E$74</definedName>
  </definedNames>
  <calcPr calcId="162913" refMode="R1C1"/>
</workbook>
</file>

<file path=xl/calcChain.xml><?xml version="1.0" encoding="utf-8"?>
<calcChain xmlns="http://schemas.openxmlformats.org/spreadsheetml/2006/main">
  <c r="E9" i="1" l="1"/>
  <c r="B7" i="2" l="1"/>
  <c r="E16" i="1"/>
  <c r="E15" i="1"/>
  <c r="E11" i="1"/>
  <c r="E20" i="1"/>
  <c r="E18" i="1"/>
  <c r="E10" i="1"/>
  <c r="E31" i="1" l="1"/>
  <c r="E8" i="1" s="1"/>
  <c r="A2" i="2"/>
  <c r="B2" i="2" s="1"/>
  <c r="C2" i="2" s="1"/>
  <c r="A8" i="2" s="1"/>
  <c r="H1" i="1" l="1"/>
  <c r="A5" i="1" s="1"/>
  <c r="H2" i="1"/>
  <c r="G1" i="1"/>
  <c r="G2" i="1"/>
  <c r="A2" i="1" l="1"/>
</calcChain>
</file>

<file path=xl/sharedStrings.xml><?xml version="1.0" encoding="utf-8"?>
<sst xmlns="http://schemas.openxmlformats.org/spreadsheetml/2006/main" count="97" uniqueCount="96">
  <si>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</si>
  <si>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</si>
  <si>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</si>
  <si>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</si>
  <si>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</si>
  <si>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</si>
  <si>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</si>
  <si>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</si>
  <si>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</si>
  <si>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</si>
  <si>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</si>
  <si>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</si>
  <si>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</si>
  <si>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</si>
  <si>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</si>
  <si>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</si>
  <si>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</si>
  <si>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</si>
  <si>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</si>
  <si>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</si>
  <si>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</si>
  <si>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</si>
  <si>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</si>
  <si>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</si>
  <si>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</si>
  <si>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</si>
  <si>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</si>
  <si>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</si>
  <si>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</si>
  <si>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</si>
  <si>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</si>
  <si>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</si>
  <si>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Всего:</t>
  </si>
  <si>
    <t>31.05.2018</t>
  </si>
  <si>
    <t>Законодательное Собрание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</si>
  <si>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</si>
  <si>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</si>
  <si>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</si>
  <si>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</si>
  <si>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</si>
  <si>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</si>
  <si>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</si>
  <si>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</si>
  <si>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</si>
  <si>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</si>
  <si>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</si>
  <si>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</si>
  <si>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</si>
  <si>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</si>
  <si>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</si>
  <si>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</si>
  <si>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</si>
  <si>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</si>
  <si>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</si>
  <si>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</si>
  <si>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</si>
  <si>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</si>
  <si>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</si>
  <si>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</si>
  <si>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</si>
  <si>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</si>
  <si>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</si>
  <si>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</si>
  <si>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</si>
  <si>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</si>
  <si>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</si>
  <si>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</si>
  <si>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</si>
  <si>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</si>
  <si>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</si>
  <si>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</si>
  <si>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ИТОГО</t>
  </si>
  <si>
    <t>25.05.2018</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</si>
  <si>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</si>
  <si>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 xml:space="preserve">Субсидии бюджетам субъектов Российской Федерации на реализацию мероприятий по обеспечению жильем молодых семей </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</si>
  <si>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</si>
  <si>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</si>
  <si>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</si>
  <si>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</si>
  <si>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</si>
  <si>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</si>
  <si>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</si>
  <si>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</si>
  <si>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Единая субвенция бюджетам субъектов Российской Федерации и бюджету г. Байконура</t>
  </si>
  <si>
    <t>Субсидия бюджетам субъектов Российской Федерации на поддержку отрасли культуры</t>
  </si>
  <si>
    <t>Субвенции бюджетам субъектов Российской Федерации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</si>
  <si>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на выплату региональной доплаты к пенсии</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</si>
  <si>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</si>
  <si>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</si>
  <si>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 xml:space="preserve">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 </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</si>
  <si>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</si>
  <si>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</si>
  <si>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 xml:space="preserve">Субсидии бюджетам субъектов Российской Федерации на реализацию дополнительных мероприятий в сфере занятости населения </t>
  </si>
  <si>
    <t>Прочие безвозмездные поступления в бюджеты субъектов Российской Федерации (безвозмездные поступления от негосударственных организаций)</t>
  </si>
  <si>
    <t>-440,8*</t>
  </si>
  <si>
    <t>* Отрицательные суммы сложились в результате возврата остатков неиспользрванных средств на лицевых счета учреждений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</si>
</sst>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49" fontId="3" fillId="0" borderId="4" xfId="0" applyNumberFormat="1" applyFont="1" applyBorder="1" applyAlignment="1">
      <alignment horizontal="right" vertical="center" wrapText="1"/>
    </xf>
    <xf numFmtId="0" fontId="3" fillId="0" borderId="4" xfId="0" applyFont="1" applyBorder="1" applyAlignment="1">
      <alignment horizontal="left" wrapText="1"/>
    </xf>
    <xf numFmtId="0" fontId="3" fillId="0" borderId="4" xfId="0" applyFont="1" applyBorder="1" applyAlignment="1">
      <alignment horizontal="lef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view="pageBreakPreview" topLeftCell="A58" zoomScaleNormal="100" zoomScaleSheetLayoutView="100" workbookViewId="0">
      <selection activeCell="H74" sqref="H74"/>
    </sheetView>
  </sheetViews>
  <sheetFormatPr defaultRowHeight="15" x14ac:dyDescent="0.25"/>
  <cols>
    <col min="1" max="1" width="69.28515625" customWidth="1"/>
    <col min="2" max="2" width="13.85546875" customWidth="1"/>
    <col min="3" max="4" width="14.42578125" customWidth="1"/>
    <col min="5" max="5" width="12.42578125" customWidth="1"/>
    <col min="6" max="6" width="12.5703125" customWidth="1"/>
    <col min="7" max="7" width="16" bestFit="1" customWidth="1"/>
    <col min="9" max="9" width="10.140625" bestFit="1" customWidth="1"/>
  </cols>
  <sheetData>
    <row r="1" spans="1:9" ht="15.75" x14ac:dyDescent="0.25">
      <c r="A1" s="48" t="s">
        <v>0</v>
      </c>
      <c r="B1" s="48"/>
      <c r="C1" s="48"/>
      <c r="D1" s="48"/>
      <c r="E1" s="48"/>
      <c r="F1" s="31" t="s">
        <v>72</v>
      </c>
      <c r="G1" s="32" t="str">
        <f>TEXT(F1,"[$-FC19]ДД ММММ")</f>
        <v>25 мая</v>
      </c>
      <c r="H1" s="32" t="str">
        <f>TEXT(F1,"[$-FC19]ДД.ММ.ГГГ \г")</f>
        <v>25.05.2018 г</v>
      </c>
    </row>
    <row r="2" spans="1:9" ht="15.75" x14ac:dyDescent="0.25">
      <c r="A2" s="48" t="str">
        <f>CONCATENATE("с ",G1," по ",G2,"ода")</f>
        <v>с 25 мая по 31 мая 2018 года</v>
      </c>
      <c r="B2" s="48"/>
      <c r="C2" s="48"/>
      <c r="D2" s="48"/>
      <c r="E2" s="48"/>
      <c r="F2" s="31" t="s">
        <v>33</v>
      </c>
      <c r="G2" s="32" t="str">
        <f>TEXT(F2,"[$-FC19]ДД ММММ ГГГ \г")</f>
        <v>31 мая 2018 г</v>
      </c>
      <c r="H2" s="32" t="str">
        <f>TEXT(F2,"[$-FC19]ДД.ММ.ГГГ \г")</f>
        <v>31.05.2018 г</v>
      </c>
      <c r="I2" s="22"/>
    </row>
    <row r="3" spans="1:9" x14ac:dyDescent="0.25">
      <c r="A3" s="1"/>
      <c r="B3" s="2"/>
      <c r="C3" s="2"/>
      <c r="D3" s="2"/>
      <c r="E3" s="3"/>
    </row>
    <row r="4" spans="1:9" x14ac:dyDescent="0.25">
      <c r="A4" s="4"/>
      <c r="B4" s="5"/>
      <c r="C4" s="5"/>
      <c r="D4" s="6"/>
      <c r="E4" s="7" t="s">
        <v>1</v>
      </c>
    </row>
    <row r="5" spans="1:9" x14ac:dyDescent="0.25">
      <c r="A5" s="49" t="str">
        <f>CONCATENATE("Остатки средств на ",H1,".")</f>
        <v>Остатки средств на 25.05.2018 г.</v>
      </c>
      <c r="B5" s="50"/>
      <c r="C5" s="50"/>
      <c r="D5" s="51"/>
      <c r="E5" s="8">
        <v>2843131.1</v>
      </c>
      <c r="F5" s="22"/>
    </row>
    <row r="6" spans="1:9" x14ac:dyDescent="0.25">
      <c r="A6" s="10"/>
      <c r="B6" s="11"/>
      <c r="C6" s="11"/>
      <c r="D6" s="11"/>
      <c r="E6" s="12"/>
    </row>
    <row r="7" spans="1:9" x14ac:dyDescent="0.25">
      <c r="A7" s="58" t="s">
        <v>2</v>
      </c>
      <c r="B7" s="47"/>
      <c r="C7" s="47"/>
      <c r="D7" s="47"/>
      <c r="E7" s="13"/>
    </row>
    <row r="8" spans="1:9" x14ac:dyDescent="0.25">
      <c r="A8" s="53" t="s">
        <v>3</v>
      </c>
      <c r="B8" s="47"/>
      <c r="C8" s="47"/>
      <c r="D8" s="47"/>
      <c r="E8" s="9">
        <f>E31-E9</f>
        <v>562386.9481599998</v>
      </c>
    </row>
    <row r="9" spans="1:9" x14ac:dyDescent="0.25">
      <c r="A9" s="46" t="s">
        <v>4</v>
      </c>
      <c r="B9" s="47"/>
      <c r="C9" s="47"/>
      <c r="D9" s="47"/>
      <c r="E9" s="14">
        <f>SUM(E10:E30)</f>
        <v>568147.6</v>
      </c>
    </row>
    <row r="10" spans="1:9" ht="29.25" customHeight="1" x14ac:dyDescent="0.25">
      <c r="A10" s="46" t="s">
        <v>73</v>
      </c>
      <c r="B10" s="47"/>
      <c r="C10" s="47"/>
      <c r="D10" s="47"/>
      <c r="E10" s="14">
        <f>10423.7+8337.3</f>
        <v>18761</v>
      </c>
    </row>
    <row r="11" spans="1:9" ht="33" customHeight="1" x14ac:dyDescent="0.25">
      <c r="A11" s="46" t="s">
        <v>74</v>
      </c>
      <c r="B11" s="47"/>
      <c r="C11" s="47"/>
      <c r="D11" s="47"/>
      <c r="E11" s="14">
        <f>186.5+326.5</f>
        <v>513</v>
      </c>
    </row>
    <row r="12" spans="1:9" ht="33" customHeight="1" x14ac:dyDescent="0.25">
      <c r="A12" s="46" t="s">
        <v>75</v>
      </c>
      <c r="B12" s="47"/>
      <c r="C12" s="47"/>
      <c r="D12" s="47"/>
      <c r="E12" s="14">
        <v>9309.1</v>
      </c>
    </row>
    <row r="13" spans="1:9" ht="64.5" customHeight="1" x14ac:dyDescent="0.25">
      <c r="A13" s="46" t="s">
        <v>76</v>
      </c>
      <c r="B13" s="47"/>
      <c r="C13" s="47"/>
      <c r="D13" s="47"/>
      <c r="E13" s="14">
        <v>3006.1</v>
      </c>
    </row>
    <row r="14" spans="1:9" ht="36.75" customHeight="1" x14ac:dyDescent="0.25">
      <c r="A14" s="46" t="s">
        <v>77</v>
      </c>
      <c r="B14" s="47"/>
      <c r="C14" s="47"/>
      <c r="D14" s="47"/>
      <c r="E14" s="14">
        <v>4430</v>
      </c>
    </row>
    <row r="15" spans="1:9" ht="31.5" customHeight="1" x14ac:dyDescent="0.25">
      <c r="A15" s="46" t="s">
        <v>78</v>
      </c>
      <c r="B15" s="47"/>
      <c r="C15" s="47"/>
      <c r="D15" s="47"/>
      <c r="E15" s="14">
        <f>833.5+209.1+283.2+92.6+231.6</f>
        <v>1649.9999999999998</v>
      </c>
    </row>
    <row r="16" spans="1:9" ht="31.5" customHeight="1" x14ac:dyDescent="0.25">
      <c r="A16" s="46" t="s">
        <v>79</v>
      </c>
      <c r="B16" s="47"/>
      <c r="C16" s="47"/>
      <c r="D16" s="47"/>
      <c r="E16" s="14">
        <f>1575.3+144.3+2786.2+567.3+39.2</f>
        <v>5112.2999999999993</v>
      </c>
    </row>
    <row r="17" spans="1:5" ht="45.75" customHeight="1" x14ac:dyDescent="0.25">
      <c r="A17" s="46" t="s">
        <v>80</v>
      </c>
      <c r="B17" s="47"/>
      <c r="C17" s="47"/>
      <c r="D17" s="47"/>
      <c r="E17" s="14">
        <v>8184</v>
      </c>
    </row>
    <row r="18" spans="1:5" ht="31.5" customHeight="1" x14ac:dyDescent="0.25">
      <c r="A18" s="46" t="s">
        <v>81</v>
      </c>
      <c r="B18" s="47"/>
      <c r="C18" s="47"/>
      <c r="D18" s="47"/>
      <c r="E18" s="14">
        <f>749.7+0.6</f>
        <v>750.30000000000007</v>
      </c>
    </row>
    <row r="19" spans="1:5" ht="31.5" customHeight="1" x14ac:dyDescent="0.25">
      <c r="A19" s="46" t="s">
        <v>82</v>
      </c>
      <c r="B19" s="47"/>
      <c r="C19" s="47"/>
      <c r="D19" s="47"/>
      <c r="E19" s="14">
        <v>26.8</v>
      </c>
    </row>
    <row r="20" spans="1:5" ht="24.75" customHeight="1" x14ac:dyDescent="0.25">
      <c r="A20" s="46" t="s">
        <v>83</v>
      </c>
      <c r="B20" s="47"/>
      <c r="C20" s="47"/>
      <c r="D20" s="47"/>
      <c r="E20" s="14">
        <f>1305.6+317.1+479.2</f>
        <v>2101.8999999999996</v>
      </c>
    </row>
    <row r="21" spans="1:5" ht="20.25" customHeight="1" x14ac:dyDescent="0.25">
      <c r="A21" s="46" t="s">
        <v>84</v>
      </c>
      <c r="B21" s="47"/>
      <c r="C21" s="47"/>
      <c r="D21" s="47"/>
      <c r="E21" s="14">
        <v>98</v>
      </c>
    </row>
    <row r="22" spans="1:5" ht="31.5" customHeight="1" x14ac:dyDescent="0.25">
      <c r="A22" s="46" t="s">
        <v>85</v>
      </c>
      <c r="B22" s="47"/>
      <c r="C22" s="47"/>
      <c r="D22" s="47"/>
      <c r="E22" s="14">
        <v>228.2</v>
      </c>
    </row>
    <row r="23" spans="1:5" ht="31.5" customHeight="1" x14ac:dyDescent="0.25">
      <c r="A23" s="46" t="s">
        <v>86</v>
      </c>
      <c r="B23" s="47"/>
      <c r="C23" s="47"/>
      <c r="D23" s="47"/>
      <c r="E23" s="14">
        <v>66.8</v>
      </c>
    </row>
    <row r="24" spans="1:5" ht="31.5" customHeight="1" x14ac:dyDescent="0.25">
      <c r="A24" s="46" t="s">
        <v>87</v>
      </c>
      <c r="B24" s="47"/>
      <c r="C24" s="47"/>
      <c r="D24" s="47"/>
      <c r="E24" s="14">
        <v>4592.5</v>
      </c>
    </row>
    <row r="25" spans="1:5" ht="31.5" customHeight="1" x14ac:dyDescent="0.25">
      <c r="A25" s="46" t="s">
        <v>88</v>
      </c>
      <c r="B25" s="47"/>
      <c r="C25" s="47"/>
      <c r="D25" s="47"/>
      <c r="E25" s="14">
        <v>2008.6</v>
      </c>
    </row>
    <row r="26" spans="1:5" ht="31.5" customHeight="1" x14ac:dyDescent="0.25">
      <c r="A26" s="46" t="s">
        <v>89</v>
      </c>
      <c r="B26" s="47"/>
      <c r="C26" s="47"/>
      <c r="D26" s="47"/>
      <c r="E26" s="14">
        <v>15000</v>
      </c>
    </row>
    <row r="27" spans="1:5" ht="32.25" customHeight="1" x14ac:dyDescent="0.25">
      <c r="A27" s="46" t="s">
        <v>90</v>
      </c>
      <c r="B27" s="47"/>
      <c r="C27" s="47"/>
      <c r="D27" s="47"/>
      <c r="E27" s="14">
        <v>148.69999999999999</v>
      </c>
    </row>
    <row r="28" spans="1:5" ht="47.25" customHeight="1" x14ac:dyDescent="0.25">
      <c r="A28" s="46" t="s">
        <v>91</v>
      </c>
      <c r="B28" s="47"/>
      <c r="C28" s="47"/>
      <c r="D28" s="47"/>
      <c r="E28" s="14">
        <v>70.5</v>
      </c>
    </row>
    <row r="29" spans="1:5" ht="32.25" customHeight="1" x14ac:dyDescent="0.25">
      <c r="A29" s="46" t="s">
        <v>92</v>
      </c>
      <c r="B29" s="47"/>
      <c r="C29" s="47"/>
      <c r="D29" s="47"/>
      <c r="E29" s="14">
        <v>602.5</v>
      </c>
    </row>
    <row r="30" spans="1:5" ht="29.25" customHeight="1" x14ac:dyDescent="0.25">
      <c r="A30" s="46" t="s">
        <v>93</v>
      </c>
      <c r="B30" s="47"/>
      <c r="C30" s="47"/>
      <c r="D30" s="47"/>
      <c r="E30" s="14">
        <v>491487.3</v>
      </c>
    </row>
    <row r="31" spans="1:5" x14ac:dyDescent="0.25">
      <c r="A31" s="52" t="s">
        <v>5</v>
      </c>
      <c r="B31" s="53"/>
      <c r="C31" s="53"/>
      <c r="D31" s="53"/>
      <c r="E31" s="13">
        <f>'Муниципальные районы'!B8-Учреждения!E5+'Муниципальные районы'!B7</f>
        <v>1130534.5481599998</v>
      </c>
    </row>
    <row r="32" spans="1:5" x14ac:dyDescent="0.25">
      <c r="A32" s="15"/>
      <c r="B32" s="16"/>
      <c r="C32" s="16"/>
      <c r="D32" s="6"/>
      <c r="E32" s="17"/>
    </row>
    <row r="33" spans="1:5" x14ac:dyDescent="0.25">
      <c r="A33" s="54" t="s">
        <v>14</v>
      </c>
      <c r="B33" s="56" t="s">
        <v>6</v>
      </c>
      <c r="C33" s="57" t="s">
        <v>7</v>
      </c>
      <c r="D33" s="57"/>
      <c r="E33" s="57"/>
    </row>
    <row r="34" spans="1:5" ht="90" x14ac:dyDescent="0.25">
      <c r="A34" s="55"/>
      <c r="B34" s="56"/>
      <c r="C34" s="18" t="s">
        <v>8</v>
      </c>
      <c r="D34" s="18" t="s">
        <v>9</v>
      </c>
      <c r="E34" s="18" t="s">
        <v>10</v>
      </c>
    </row>
    <row r="35" spans="1:5" x14ac:dyDescent="0.25">
      <c r="A35" s="21" t="s">
        <v>34</v>
      </c>
      <c r="B35" s="45" t="s">
        <v>94</v>
      </c>
      <c r="C35" s="19">
        <v>-288.68680999999998</v>
      </c>
      <c r="D35" s="19">
        <v>-136.82495</v>
      </c>
      <c r="E35" s="19"/>
    </row>
    <row r="36" spans="1:5" x14ac:dyDescent="0.25">
      <c r="A36" s="21" t="s">
        <v>35</v>
      </c>
      <c r="B36" s="19">
        <v>1859.5</v>
      </c>
      <c r="C36" s="19">
        <v>1231</v>
      </c>
      <c r="D36" s="19">
        <v>628.5</v>
      </c>
      <c r="E36" s="19"/>
    </row>
    <row r="37" spans="1:5" x14ac:dyDescent="0.25">
      <c r="A37" s="21" t="s">
        <v>36</v>
      </c>
      <c r="B37" s="19">
        <v>13617.177729999999</v>
      </c>
      <c r="C37" s="19">
        <v>10808.197</v>
      </c>
      <c r="D37" s="19">
        <v>1204.7094</v>
      </c>
      <c r="E37" s="19"/>
    </row>
    <row r="38" spans="1:5" ht="30" x14ac:dyDescent="0.25">
      <c r="A38" s="21" t="s">
        <v>37</v>
      </c>
      <c r="B38" s="19">
        <v>17169.52261</v>
      </c>
      <c r="C38" s="19">
        <v>253.98451</v>
      </c>
      <c r="D38" s="19"/>
      <c r="E38" s="19"/>
    </row>
    <row r="39" spans="1:5" x14ac:dyDescent="0.25">
      <c r="A39" s="21" t="s">
        <v>38</v>
      </c>
      <c r="B39" s="19">
        <v>971.15239999999994</v>
      </c>
      <c r="C39" s="19">
        <v>1150</v>
      </c>
      <c r="D39" s="19"/>
      <c r="E39" s="19"/>
    </row>
    <row r="40" spans="1:5" x14ac:dyDescent="0.25">
      <c r="A40" s="21" t="s">
        <v>39</v>
      </c>
      <c r="B40" s="19">
        <v>16457.84477</v>
      </c>
      <c r="C40" s="19"/>
      <c r="D40" s="19"/>
      <c r="E40" s="19"/>
    </row>
    <row r="41" spans="1:5" ht="30" x14ac:dyDescent="0.25">
      <c r="A41" s="21" t="s">
        <v>40</v>
      </c>
      <c r="B41" s="19">
        <v>44031.009590000001</v>
      </c>
      <c r="C41" s="19"/>
      <c r="D41" s="19"/>
      <c r="E41" s="19">
        <v>11716.962</v>
      </c>
    </row>
    <row r="42" spans="1:5" x14ac:dyDescent="0.25">
      <c r="A42" s="21" t="s">
        <v>41</v>
      </c>
      <c r="B42" s="19">
        <v>1967.3219999999999</v>
      </c>
      <c r="C42" s="19">
        <v>1200</v>
      </c>
      <c r="D42" s="19">
        <v>505</v>
      </c>
      <c r="E42" s="19"/>
    </row>
    <row r="43" spans="1:5" x14ac:dyDescent="0.25">
      <c r="A43" s="21" t="s">
        <v>42</v>
      </c>
      <c r="B43" s="19">
        <v>51186.083200000001</v>
      </c>
      <c r="C43" s="19">
        <v>350</v>
      </c>
      <c r="D43" s="19">
        <v>200</v>
      </c>
      <c r="E43" s="19"/>
    </row>
    <row r="44" spans="1:5" x14ac:dyDescent="0.25">
      <c r="A44" s="21" t="s">
        <v>43</v>
      </c>
      <c r="B44" s="19">
        <v>16643.037270000001</v>
      </c>
      <c r="C44" s="19">
        <v>1577.68166</v>
      </c>
      <c r="D44" s="19">
        <v>1925.58764</v>
      </c>
      <c r="E44" s="19"/>
    </row>
    <row r="45" spans="1:5" x14ac:dyDescent="0.25">
      <c r="A45" s="21" t="s">
        <v>44</v>
      </c>
      <c r="B45" s="19">
        <v>15967.71946</v>
      </c>
      <c r="C45" s="19">
        <v>5336.0814499999997</v>
      </c>
      <c r="D45" s="19">
        <v>540.85941000000003</v>
      </c>
      <c r="E45" s="19">
        <v>228.45411999999999</v>
      </c>
    </row>
    <row r="46" spans="1:5" x14ac:dyDescent="0.25">
      <c r="A46" s="21" t="s">
        <v>45</v>
      </c>
      <c r="B46" s="19">
        <v>-2667.1180300000001</v>
      </c>
      <c r="C46" s="19">
        <v>-283.93248</v>
      </c>
      <c r="D46" s="19">
        <v>-25.29644</v>
      </c>
      <c r="E46" s="19">
        <v>-1278.2672299999999</v>
      </c>
    </row>
    <row r="47" spans="1:5" x14ac:dyDescent="0.25">
      <c r="A47" s="21" t="s">
        <v>46</v>
      </c>
      <c r="B47" s="19">
        <v>125</v>
      </c>
      <c r="C47" s="19"/>
      <c r="D47" s="19"/>
      <c r="E47" s="19"/>
    </row>
    <row r="48" spans="1:5" ht="30" x14ac:dyDescent="0.25">
      <c r="A48" s="21" t="s">
        <v>47</v>
      </c>
      <c r="B48" s="19">
        <v>-6032.4817000000003</v>
      </c>
      <c r="C48" s="19">
        <v>2800</v>
      </c>
      <c r="D48" s="19"/>
      <c r="E48" s="19"/>
    </row>
    <row r="49" spans="1:5" x14ac:dyDescent="0.25">
      <c r="A49" s="21" t="s">
        <v>48</v>
      </c>
      <c r="B49" s="19">
        <v>759.21759999999995</v>
      </c>
      <c r="C49" s="19">
        <v>750</v>
      </c>
      <c r="D49" s="19"/>
      <c r="E49" s="19"/>
    </row>
    <row r="50" spans="1:5" ht="30" x14ac:dyDescent="0.25">
      <c r="A50" s="21" t="s">
        <v>49</v>
      </c>
      <c r="B50" s="19">
        <v>5295.8272200000001</v>
      </c>
      <c r="C50" s="19">
        <v>2468.5724300000002</v>
      </c>
      <c r="D50" s="19">
        <v>1113.47362</v>
      </c>
      <c r="E50" s="19"/>
    </row>
    <row r="51" spans="1:5" x14ac:dyDescent="0.25">
      <c r="A51" s="21" t="s">
        <v>50</v>
      </c>
      <c r="B51" s="19">
        <v>2042.7950499999999</v>
      </c>
      <c r="C51" s="19">
        <v>1380.65023</v>
      </c>
      <c r="D51" s="19">
        <v>653.08482000000004</v>
      </c>
      <c r="E51" s="19"/>
    </row>
    <row r="52" spans="1:5" x14ac:dyDescent="0.25">
      <c r="A52" s="21" t="s">
        <v>51</v>
      </c>
      <c r="B52" s="19">
        <v>2245.4467199999999</v>
      </c>
      <c r="C52" s="19">
        <v>1480.71803</v>
      </c>
      <c r="D52" s="19">
        <v>756.70009000000005</v>
      </c>
      <c r="E52" s="19"/>
    </row>
    <row r="53" spans="1:5" ht="30" x14ac:dyDescent="0.25">
      <c r="A53" s="21" t="s">
        <v>52</v>
      </c>
      <c r="B53" s="19">
        <v>6349.2479999999996</v>
      </c>
      <c r="C53" s="19">
        <v>4903.5839999999998</v>
      </c>
      <c r="D53" s="19">
        <v>900</v>
      </c>
      <c r="E53" s="19">
        <v>532.13800000000003</v>
      </c>
    </row>
    <row r="54" spans="1:5" x14ac:dyDescent="0.25">
      <c r="A54" s="21" t="s">
        <v>53</v>
      </c>
      <c r="B54" s="19">
        <v>62739.285530000001</v>
      </c>
      <c r="C54" s="19">
        <v>1000</v>
      </c>
      <c r="D54" s="19"/>
      <c r="E54" s="19"/>
    </row>
    <row r="55" spans="1:5" ht="30" x14ac:dyDescent="0.25">
      <c r="A55" s="21" t="s">
        <v>54</v>
      </c>
      <c r="B55" s="19">
        <v>11025.61967</v>
      </c>
      <c r="C55" s="19">
        <v>4470.14455</v>
      </c>
      <c r="D55" s="19">
        <v>2844.41786</v>
      </c>
      <c r="E55" s="19"/>
    </row>
    <row r="56" spans="1:5" x14ac:dyDescent="0.25">
      <c r="A56" s="21" t="s">
        <v>55</v>
      </c>
      <c r="B56" s="19">
        <v>389</v>
      </c>
      <c r="C56" s="19">
        <v>389</v>
      </c>
      <c r="D56" s="19"/>
      <c r="E56" s="19"/>
    </row>
    <row r="57" spans="1:5" x14ac:dyDescent="0.25">
      <c r="A57" s="21" t="s">
        <v>56</v>
      </c>
      <c r="B57" s="19">
        <v>592.17039999999997</v>
      </c>
      <c r="C57" s="19">
        <v>545</v>
      </c>
      <c r="D57" s="19"/>
      <c r="E57" s="19"/>
    </row>
    <row r="58" spans="1:5" x14ac:dyDescent="0.25">
      <c r="A58" s="21" t="s">
        <v>57</v>
      </c>
      <c r="B58" s="19">
        <v>1665.3147300000001</v>
      </c>
      <c r="C58" s="19">
        <v>1127.8801000000001</v>
      </c>
      <c r="D58" s="19">
        <v>497.81301000000002</v>
      </c>
      <c r="E58" s="19"/>
    </row>
    <row r="59" spans="1:5" x14ac:dyDescent="0.25">
      <c r="A59" s="21" t="s">
        <v>58</v>
      </c>
      <c r="B59" s="19">
        <v>1870</v>
      </c>
      <c r="C59" s="19">
        <v>1100</v>
      </c>
      <c r="D59" s="19">
        <v>670</v>
      </c>
      <c r="E59" s="19"/>
    </row>
    <row r="60" spans="1:5" x14ac:dyDescent="0.25">
      <c r="A60" s="21" t="s">
        <v>59</v>
      </c>
      <c r="B60" s="19">
        <v>1121.0475300000001</v>
      </c>
      <c r="C60" s="19">
        <v>668.84178999999995</v>
      </c>
      <c r="D60" s="19">
        <v>352.99173000000002</v>
      </c>
      <c r="E60" s="19"/>
    </row>
    <row r="61" spans="1:5" ht="30" x14ac:dyDescent="0.25">
      <c r="A61" s="21" t="s">
        <v>60</v>
      </c>
      <c r="B61" s="19">
        <v>300</v>
      </c>
      <c r="C61" s="19">
        <v>300</v>
      </c>
      <c r="D61" s="19"/>
      <c r="E61" s="19"/>
    </row>
    <row r="62" spans="1:5" x14ac:dyDescent="0.25">
      <c r="A62" s="21" t="s">
        <v>61</v>
      </c>
      <c r="B62" s="19">
        <v>2921.6705999999999</v>
      </c>
      <c r="C62" s="19">
        <v>1763.6147100000001</v>
      </c>
      <c r="D62" s="19">
        <v>658.66954999999996</v>
      </c>
      <c r="E62" s="19"/>
    </row>
    <row r="63" spans="1:5" x14ac:dyDescent="0.25">
      <c r="A63" s="21" t="s">
        <v>62</v>
      </c>
      <c r="B63" s="19">
        <v>495272.30355000001</v>
      </c>
      <c r="C63" s="19">
        <v>3670</v>
      </c>
      <c r="D63" s="19"/>
      <c r="E63" s="19"/>
    </row>
    <row r="64" spans="1:5" x14ac:dyDescent="0.25">
      <c r="A64" s="21" t="s">
        <v>63</v>
      </c>
      <c r="B64" s="19">
        <v>3217.0120000000002</v>
      </c>
      <c r="C64" s="19">
        <v>2409.5700000000002</v>
      </c>
      <c r="D64" s="19">
        <v>488.54199999999997</v>
      </c>
      <c r="E64" s="19"/>
    </row>
    <row r="65" spans="1:5" ht="30" x14ac:dyDescent="0.25">
      <c r="A65" s="21" t="s">
        <v>64</v>
      </c>
      <c r="B65" s="19">
        <v>806.54404999999997</v>
      </c>
      <c r="C65" s="19">
        <v>461.18378999999999</v>
      </c>
      <c r="D65" s="19">
        <v>127.68276</v>
      </c>
      <c r="E65" s="19"/>
    </row>
    <row r="66" spans="1:5" x14ac:dyDescent="0.25">
      <c r="A66" s="21" t="s">
        <v>65</v>
      </c>
      <c r="B66" s="19">
        <v>1363</v>
      </c>
      <c r="C66" s="19">
        <v>1093</v>
      </c>
      <c r="D66" s="19">
        <v>100</v>
      </c>
      <c r="E66" s="19"/>
    </row>
    <row r="67" spans="1:5" x14ac:dyDescent="0.25">
      <c r="A67" s="21" t="s">
        <v>66</v>
      </c>
      <c r="B67" s="19">
        <v>1888</v>
      </c>
      <c r="C67" s="19">
        <v>1030</v>
      </c>
      <c r="D67" s="19">
        <v>546</v>
      </c>
      <c r="E67" s="19"/>
    </row>
    <row r="68" spans="1:5" x14ac:dyDescent="0.25">
      <c r="A68" s="21" t="s">
        <v>67</v>
      </c>
      <c r="B68" s="19">
        <v>-15.8</v>
      </c>
      <c r="C68" s="19"/>
      <c r="D68" s="19"/>
      <c r="E68" s="19"/>
    </row>
    <row r="69" spans="1:5" x14ac:dyDescent="0.25">
      <c r="A69" s="21" t="s">
        <v>68</v>
      </c>
      <c r="B69" s="19">
        <v>126.43138</v>
      </c>
      <c r="C69" s="19"/>
      <c r="D69" s="19"/>
      <c r="E69" s="19"/>
    </row>
    <row r="70" spans="1:5" x14ac:dyDescent="0.25">
      <c r="A70" s="21" t="s">
        <v>69</v>
      </c>
      <c r="B70" s="19">
        <v>1.3</v>
      </c>
      <c r="C70" s="19"/>
      <c r="D70" s="19"/>
      <c r="E70" s="19"/>
    </row>
    <row r="71" spans="1:5" x14ac:dyDescent="0.25">
      <c r="A71" s="21" t="s">
        <v>70</v>
      </c>
      <c r="B71" s="19">
        <v>317.97259000000003</v>
      </c>
      <c r="C71" s="19">
        <v>197.28617</v>
      </c>
      <c r="D71" s="19">
        <v>115.68642</v>
      </c>
      <c r="E71" s="19"/>
    </row>
    <row r="72" spans="1:5" x14ac:dyDescent="0.25">
      <c r="A72" s="23" t="s">
        <v>71</v>
      </c>
      <c r="B72" s="20">
        <v>773148.34816000005</v>
      </c>
      <c r="C72" s="20">
        <v>55343.37113</v>
      </c>
      <c r="D72" s="20">
        <v>14667.59692</v>
      </c>
      <c r="E72" s="20">
        <v>11199.286889999999</v>
      </c>
    </row>
    <row r="74" spans="1:5" x14ac:dyDescent="0.25">
      <c r="A74" s="27" t="s">
        <v>95</v>
      </c>
    </row>
  </sheetData>
  <mergeCells count="31">
    <mergeCell ref="A1:E1"/>
    <mergeCell ref="A2:E2"/>
    <mergeCell ref="A5:D5"/>
    <mergeCell ref="A31:D31"/>
    <mergeCell ref="A33:A34"/>
    <mergeCell ref="B33:B34"/>
    <mergeCell ref="C33:E33"/>
    <mergeCell ref="A7:D7"/>
    <mergeCell ref="A8:D8"/>
    <mergeCell ref="A9:D9"/>
    <mergeCell ref="A10:D10"/>
    <mergeCell ref="A11:D11"/>
    <mergeCell ref="A12:D12"/>
    <mergeCell ref="A13:D13"/>
    <mergeCell ref="A14:D14"/>
    <mergeCell ref="A15:D15"/>
    <mergeCell ref="A30:D30"/>
    <mergeCell ref="A27:D27"/>
    <mergeCell ref="A16:D16"/>
    <mergeCell ref="A17:D17"/>
    <mergeCell ref="A18:D18"/>
    <mergeCell ref="A19:D19"/>
    <mergeCell ref="A26:D26"/>
    <mergeCell ref="A25:D25"/>
    <mergeCell ref="A20:D20"/>
    <mergeCell ref="A21:D21"/>
    <mergeCell ref="A22:D22"/>
    <mergeCell ref="A23:D23"/>
    <mergeCell ref="A24:D24"/>
    <mergeCell ref="A28:D28"/>
    <mergeCell ref="A29:D29"/>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view="pageBreakPreview" zoomScaleNormal="100" zoomScaleSheetLayoutView="100" workbookViewId="0">
      <selection activeCell="D8" sqref="D8"/>
    </sheetView>
  </sheetViews>
  <sheetFormatPr defaultRowHeight="15" x14ac:dyDescent="0.25"/>
  <cols>
    <col min="1" max="1" width="32" customWidth="1"/>
    <col min="2" max="2" width="13.140625" customWidth="1"/>
    <col min="3" max="4" width="14.140625" customWidth="1"/>
    <col min="5" max="5" width="15" customWidth="1"/>
    <col min="6" max="6" width="14.140625" customWidth="1"/>
    <col min="7" max="8" width="14.42578125" customWidth="1"/>
    <col min="9" max="9" width="10.85546875" customWidth="1"/>
    <col min="10" max="10" width="12.7109375" customWidth="1"/>
    <col min="11" max="11" width="11" customWidth="1"/>
    <col min="12" max="12" width="14.42578125" customWidth="1"/>
    <col min="13" max="13" width="14.5703125" customWidth="1"/>
    <col min="14" max="14" width="14.42578125" customWidth="1"/>
    <col min="15" max="15" width="14.5703125" customWidth="1"/>
  </cols>
  <sheetData>
    <row r="1" spans="1:20" s="29" customFormat="1" ht="15.75" x14ac:dyDescent="0.25">
      <c r="A1" s="43" t="s">
        <v>33</v>
      </c>
      <c r="C1" s="30" t="s">
        <v>13</v>
      </c>
    </row>
    <row r="2" spans="1:20" x14ac:dyDescent="0.25">
      <c r="A2" s="38" t="str">
        <f>TEXT(EndData2,"[$-FC19]ДД.ММ.ГГГ")</f>
        <v>31.05.2018</v>
      </c>
      <c r="B2" s="38">
        <f>A2+1</f>
        <v>43252</v>
      </c>
      <c r="C2" s="44" t="str">
        <f>TEXT(B2,"[$-FC19]ДД.ММ.ГГГ")</f>
        <v>01.06.2018</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147.75" customHeight="1" x14ac:dyDescent="0.25">
      <c r="A4" s="25" t="s">
        <v>31</v>
      </c>
      <c r="B4" s="40"/>
      <c r="C4" s="40">
        <v>28147.69601</v>
      </c>
      <c r="D4" s="40">
        <v>4215.3304799999996</v>
      </c>
      <c r="E4" s="40"/>
      <c r="F4" s="40"/>
      <c r="G4" s="40">
        <v>7362.4284299999999</v>
      </c>
      <c r="H4" s="40">
        <v>6774.5450799999999</v>
      </c>
      <c r="I4" s="40"/>
      <c r="J4" s="40"/>
      <c r="K4" s="40"/>
      <c r="L4" s="40"/>
      <c r="M4" s="40"/>
      <c r="N4" s="40"/>
      <c r="O4" s="40"/>
      <c r="P4" s="26">
        <v>46500</v>
      </c>
      <c r="Q4" s="27"/>
      <c r="R4" s="27"/>
      <c r="S4" s="27"/>
      <c r="T4" s="27"/>
    </row>
    <row r="5" spans="1:20" x14ac:dyDescent="0.25">
      <c r="A5" s="33" t="s">
        <v>32</v>
      </c>
      <c r="B5" s="41"/>
      <c r="C5" s="41">
        <v>28147.69601</v>
      </c>
      <c r="D5" s="41">
        <v>4215.3304799999996</v>
      </c>
      <c r="E5" s="41"/>
      <c r="F5" s="41"/>
      <c r="G5" s="41">
        <v>7362.4284299999999</v>
      </c>
      <c r="H5" s="41">
        <v>6774.5450799999999</v>
      </c>
      <c r="I5" s="41"/>
      <c r="J5" s="41"/>
      <c r="K5" s="41"/>
      <c r="L5" s="41"/>
      <c r="M5" s="41"/>
      <c r="N5" s="41"/>
      <c r="O5" s="41"/>
      <c r="P5" s="26">
        <v>46500</v>
      </c>
      <c r="Q5" s="34"/>
      <c r="R5" s="34"/>
      <c r="S5" s="34"/>
      <c r="T5" s="34"/>
    </row>
    <row r="7" spans="1:20" x14ac:dyDescent="0.25">
      <c r="A7" s="37" t="s">
        <v>30</v>
      </c>
      <c r="B7" s="36">
        <f>Учреждения!B72+'Муниципальные районы'!P5</f>
        <v>819648.34816000005</v>
      </c>
    </row>
    <row r="8" spans="1:20" ht="32.25" customHeight="1" x14ac:dyDescent="0.25">
      <c r="A8" s="37" t="str">
        <f>CONCATENATE("Остатки бюджетных средств на ",C2,"г.")</f>
        <v>Остатки бюджетных средств на 01.06.2018г.</v>
      </c>
      <c r="B8" s="36">
        <v>3154017.3</v>
      </c>
    </row>
  </sheetData>
  <pageMargins left="0.23622047244094491" right="0.23622047244094491" top="0.74803149606299213" bottom="0.74803149606299213" header="0.31496062992125984" footer="0.31496062992125984"/>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2018-06-04T23:56:02Z</dcterms:modified>
</cp:coreProperties>
</file>