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районы'!$A$1:$P$40</definedName>
    <definedName name="_xlnm.Print_Area" localSheetId="0">Учреждения!$A$1:$E$79</definedName>
  </definedNames>
  <calcPr calcId="162913" refMode="R1C1"/>
</workbook>
</file>

<file path=xl/calcChain.xml><?xml version="1.0" encoding="utf-8"?>
<calcChain xmlns="http://schemas.openxmlformats.org/spreadsheetml/2006/main">
  <c r="E8" i="1" l="1"/>
  <c r="E31" i="1"/>
  <c r="B38" i="2"/>
  <c r="E9" i="1"/>
  <c r="E14" i="1"/>
  <c r="E17" i="1"/>
  <c r="E26" i="1"/>
  <c r="E13" i="1"/>
  <c r="E16" i="1"/>
  <c r="E15" i="1"/>
  <c r="E22" i="1"/>
  <c r="A2" i="2" l="1"/>
  <c r="B2" i="2" s="1"/>
  <c r="C2" i="2" s="1"/>
  <c r="H1" i="1" l="1"/>
  <c r="A5" i="1" s="1"/>
  <c r="H2" i="1"/>
  <c r="G1" i="1"/>
  <c r="G2" i="1"/>
  <c r="A2" i="1" l="1"/>
</calcChain>
</file>

<file path=xl/sharedStrings.xml><?xml version="1.0" encoding="utf-8"?>
<sst xmlns="http://schemas.openxmlformats.org/spreadsheetml/2006/main" count="132" uniqueCount="131">
  <si>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</si>
  <si>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</si>
  <si>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</si>
  <si>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</si>
  <si>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</si>
  <si>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</si>
  <si>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</si>
  <si>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</si>
  <si>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</si>
  <si>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</si>
  <si>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</si>
  <si>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</si>
  <si>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</si>
  <si>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</si>
  <si>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</si>
  <si>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</si>
  <si>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</si>
  <si>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</si>
  <si>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</si>
  <si>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</si>
  <si>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</si>
  <si>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</si>
  <si>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</si>
  <si>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</si>
  <si>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</si>
  <si>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</si>
  <si>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</si>
  <si>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</si>
  <si>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</si>
  <si>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</si>
  <si>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</si>
  <si>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</si>
  <si>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</si>
  <si>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</si>
  <si>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</si>
  <si>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</si>
  <si>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</si>
  <si>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</si>
  <si>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</si>
  <si>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</si>
  <si>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</si>
  <si>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</si>
  <si>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</si>
  <si>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</si>
  <si>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</si>
  <si>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</si>
  <si>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</si>
  <si>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</si>
  <si>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</si>
  <si>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</si>
  <si>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</si>
  <si>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</si>
  <si>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</si>
  <si>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</si>
  <si>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полномочий Камчатского края на государственную регистрацию актов гражданского состояния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</si>
  <si>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</si>
  <si>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</si>
  <si>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</si>
  <si>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Иные межбюджетные трансферты на проведение ремонтных работ здания филиала МКУК «Пенжинский межпоселенческий централизованный культурно-досуговый комплекс" в с. Манилы Пенжинского района Камчатского края</t>
  </si>
  <si>
    <t>Расходы, связанные с особым режимом безопасного функционирования закрытых административно-территориальных образований</t>
  </si>
  <si>
    <t>Выплата единовременного пособия при всех формах устройства детей, лишенных родительского попечения, в семью</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</si>
  <si>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</si>
  <si>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Поддержка отрасли культуры</t>
  </si>
  <si>
    <t>Всего:</t>
  </si>
  <si>
    <t>09.06.2018</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</si>
  <si>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</si>
  <si>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</si>
  <si>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</si>
  <si>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</si>
  <si>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</si>
  <si>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</si>
  <si>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</si>
  <si>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</si>
  <si>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</si>
  <si>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</si>
  <si>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</si>
  <si>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</si>
  <si>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</si>
  <si>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</si>
  <si>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</si>
  <si>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</si>
  <si>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</si>
  <si>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</si>
  <si>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</si>
  <si>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</si>
  <si>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</si>
  <si>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</si>
  <si>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</si>
  <si>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</si>
  <si>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</si>
  <si>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</si>
  <si>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</si>
  <si>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</si>
  <si>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</si>
  <si>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</si>
  <si>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</si>
  <si>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</si>
  <si>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</si>
  <si>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</si>
  <si>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</si>
  <si>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</si>
  <si>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</si>
  <si>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</si>
  <si>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</si>
  <si>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</si>
  <si>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</si>
  <si>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</si>
  <si>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</si>
  <si>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01.06.2018</t>
  </si>
  <si>
    <t xml:space="preserve">Субсидии бюджетам субъектов Российской Федерации на реализацию мероприятий по обеспечению жильем молодых семей </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</si>
  <si>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</si>
  <si>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</si>
  <si>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</si>
  <si>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</si>
  <si>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Единая субвенция бюджетам субъектов Российской Федерации и бюджету г. Байконура</t>
  </si>
  <si>
    <t>Субвенции бюджетам субъектов Российской Федерации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</si>
  <si>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на выплату региональной доплаты к пенсии</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</si>
  <si>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</si>
  <si>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</si>
  <si>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</si>
  <si>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</si>
  <si>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</si>
  <si>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</si>
  <si>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</si>
  <si>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</si>
  <si>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</si>
  <si>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</si>
  <si>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 </t>
  </si>
  <si>
    <t xml:space="preserve">Субсидии бюджетам субъектов Российской Федерации на реализацию мероприятий по устойчивому развитию сельских территорий </t>
  </si>
  <si>
    <t>Межбюджетные трансферты, передаваемые бюджетам субъектов Российской Федерации на финансовое обеспечение дорожной деятельности</t>
  </si>
  <si>
    <t>Остатки бюджетных средств на 13.06.2018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</si>
</sst>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3" fillId="0" borderId="1" xfId="0" applyFont="1"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0" xfId="0"/>
    <xf numFmtId="164" fontId="3" fillId="0" borderId="4" xfId="0" applyNumberFormat="1" applyFont="1" applyFill="1" applyBorder="1" applyAlignment="1">
      <alignment horizontal="right" vertical="center" wrapText="1"/>
    </xf>
    <xf numFmtId="164" fontId="16" fillId="0" borderId="4" xfId="0" applyNumberFormat="1" applyFont="1" applyBorder="1"/>
    <xf numFmtId="0" fontId="0" fillId="0" borderId="0" xfId="0"/>
    <xf numFmtId="164" fontId="3" fillId="0" borderId="4" xfId="0" applyNumberFormat="1"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view="pageBreakPreview" topLeftCell="A7" zoomScaleNormal="100" zoomScaleSheetLayoutView="100" workbookViewId="0">
      <selection activeCell="A15" sqref="A15:D15"/>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4" t="s">
        <v>0</v>
      </c>
      <c r="B1" s="44"/>
      <c r="C1" s="44"/>
      <c r="D1" s="44"/>
      <c r="E1" s="44"/>
      <c r="F1" s="30" t="s">
        <v>108</v>
      </c>
      <c r="G1" s="31" t="str">
        <f>TEXT(F1,"[$-FC19]ДД ММММ")</f>
        <v>01 июня</v>
      </c>
      <c r="H1" s="31" t="str">
        <f>TEXT(F1,"[$-FC19]ДД.ММ.ГГГ \г")</f>
        <v>01.06.2018 г</v>
      </c>
    </row>
    <row r="2" spans="1:9" ht="15.75" x14ac:dyDescent="0.25">
      <c r="A2" s="44" t="str">
        <f>CONCATENATE("с ",G1," по ",G2,"ода")</f>
        <v>с 01 июня по 09 июня 2018 года</v>
      </c>
      <c r="B2" s="44"/>
      <c r="C2" s="44"/>
      <c r="D2" s="44"/>
      <c r="E2" s="44"/>
      <c r="F2" s="30" t="s">
        <v>64</v>
      </c>
      <c r="G2" s="31" t="str">
        <f>TEXT(F2,"[$-FC19]ДД ММММ ГГГ \г")</f>
        <v>09 июня 2018 г</v>
      </c>
      <c r="H2" s="31" t="str">
        <f>TEXT(F2,"[$-FC19]ДД.ММ.ГГГ \г")</f>
        <v>09.06.2018 г</v>
      </c>
      <c r="I2" s="21"/>
    </row>
    <row r="3" spans="1:9" x14ac:dyDescent="0.25">
      <c r="A3" s="1"/>
      <c r="B3" s="2"/>
      <c r="C3" s="2"/>
      <c r="D3" s="2"/>
      <c r="E3" s="3"/>
    </row>
    <row r="4" spans="1:9" x14ac:dyDescent="0.25">
      <c r="A4" s="4"/>
      <c r="B4" s="5"/>
      <c r="C4" s="5"/>
      <c r="D4" s="6"/>
      <c r="E4" s="7" t="s">
        <v>1</v>
      </c>
    </row>
    <row r="5" spans="1:9" x14ac:dyDescent="0.25">
      <c r="A5" s="45" t="str">
        <f>CONCATENATE("Остатки средств на ",H1,".")</f>
        <v>Остатки средств на 01.06.2018 г.</v>
      </c>
      <c r="B5" s="46"/>
      <c r="C5" s="46"/>
      <c r="D5" s="47"/>
      <c r="E5" s="62">
        <v>3154017.3</v>
      </c>
      <c r="F5" s="21"/>
    </row>
    <row r="6" spans="1:9" x14ac:dyDescent="0.25">
      <c r="A6" s="9"/>
      <c r="B6" s="10"/>
      <c r="C6" s="10"/>
      <c r="D6" s="10"/>
      <c r="E6" s="11"/>
    </row>
    <row r="7" spans="1:9" x14ac:dyDescent="0.25">
      <c r="A7" s="54" t="s">
        <v>2</v>
      </c>
      <c r="B7" s="55"/>
      <c r="C7" s="55"/>
      <c r="D7" s="55"/>
      <c r="E7" s="12"/>
    </row>
    <row r="8" spans="1:9" x14ac:dyDescent="0.25">
      <c r="A8" s="49" t="s">
        <v>3</v>
      </c>
      <c r="B8" s="55"/>
      <c r="C8" s="55"/>
      <c r="D8" s="55"/>
      <c r="E8" s="8">
        <f>E31-E9</f>
        <v>399376.86338</v>
      </c>
    </row>
    <row r="9" spans="1:9" x14ac:dyDescent="0.25">
      <c r="A9" s="56" t="s">
        <v>4</v>
      </c>
      <c r="B9" s="55"/>
      <c r="C9" s="55"/>
      <c r="D9" s="55"/>
      <c r="E9" s="13">
        <f>SUM(E10:E30)</f>
        <v>3529849.5000000005</v>
      </c>
    </row>
    <row r="10" spans="1:9" s="63" customFormat="1" ht="21.75" customHeight="1" x14ac:dyDescent="0.25">
      <c r="A10" s="56" t="s">
        <v>122</v>
      </c>
      <c r="B10" s="55"/>
      <c r="C10" s="55"/>
      <c r="D10" s="55"/>
      <c r="E10" s="64">
        <v>3279808.1</v>
      </c>
    </row>
    <row r="11" spans="1:9" s="63" customFormat="1" ht="33.75" customHeight="1" x14ac:dyDescent="0.25">
      <c r="A11" s="56" t="s">
        <v>121</v>
      </c>
      <c r="B11" s="55"/>
      <c r="C11" s="55"/>
      <c r="D11" s="55"/>
      <c r="E11" s="64">
        <v>37992</v>
      </c>
    </row>
    <row r="12" spans="1:9" s="60" customFormat="1" ht="33.75" customHeight="1" x14ac:dyDescent="0.25">
      <c r="A12" s="56" t="s">
        <v>110</v>
      </c>
      <c r="B12" s="55"/>
      <c r="C12" s="55"/>
      <c r="D12" s="55"/>
      <c r="E12" s="61">
        <v>14407.6</v>
      </c>
    </row>
    <row r="13" spans="1:9" s="60" customFormat="1" ht="70.5" customHeight="1" x14ac:dyDescent="0.25">
      <c r="A13" s="56" t="s">
        <v>111</v>
      </c>
      <c r="B13" s="55"/>
      <c r="C13" s="55"/>
      <c r="D13" s="55"/>
      <c r="E13" s="61">
        <f>637.6+0.4</f>
        <v>638</v>
      </c>
    </row>
    <row r="14" spans="1:9" s="60" customFormat="1" ht="33.75" customHeight="1" x14ac:dyDescent="0.25">
      <c r="A14" s="56" t="s">
        <v>112</v>
      </c>
      <c r="B14" s="55"/>
      <c r="C14" s="55"/>
      <c r="D14" s="55"/>
      <c r="E14" s="61">
        <f>36.9+35.7+123.6+1383.1+641.9+734.6+561.3</f>
        <v>3517.0999999999995</v>
      </c>
    </row>
    <row r="15" spans="1:9" s="60" customFormat="1" ht="33.75" customHeight="1" x14ac:dyDescent="0.25">
      <c r="A15" s="56" t="s">
        <v>113</v>
      </c>
      <c r="B15" s="55"/>
      <c r="C15" s="55"/>
      <c r="D15" s="55"/>
      <c r="E15" s="61">
        <f>2.2+50.5+2543.2+36303.9+1128.5+511.9</f>
        <v>40540.200000000004</v>
      </c>
    </row>
    <row r="16" spans="1:9" s="60" customFormat="1" ht="25.5" customHeight="1" x14ac:dyDescent="0.25">
      <c r="A16" s="56" t="s">
        <v>114</v>
      </c>
      <c r="B16" s="55"/>
      <c r="C16" s="55"/>
      <c r="D16" s="55"/>
      <c r="E16" s="61">
        <f>13.7+51.4+5349.6+6.3+3.4+800.4+44.6</f>
        <v>6269.4000000000005</v>
      </c>
    </row>
    <row r="17" spans="1:5" ht="33.75" customHeight="1" x14ac:dyDescent="0.25">
      <c r="A17" s="56" t="s">
        <v>115</v>
      </c>
      <c r="B17" s="55"/>
      <c r="C17" s="55"/>
      <c r="D17" s="55"/>
      <c r="E17" s="13">
        <f>2078.4+18768.3</f>
        <v>20846.7</v>
      </c>
    </row>
    <row r="18" spans="1:5" ht="33.75" customHeight="1" x14ac:dyDescent="0.25">
      <c r="A18" s="56" t="s">
        <v>116</v>
      </c>
      <c r="B18" s="55"/>
      <c r="C18" s="55"/>
      <c r="D18" s="55"/>
      <c r="E18" s="13">
        <v>37301.199999999997</v>
      </c>
    </row>
    <row r="19" spans="1:5" ht="40.5" customHeight="1" x14ac:dyDescent="0.25">
      <c r="A19" s="56" t="s">
        <v>118</v>
      </c>
      <c r="B19" s="55"/>
      <c r="C19" s="55"/>
      <c r="D19" s="55"/>
      <c r="E19" s="13">
        <v>97.3</v>
      </c>
    </row>
    <row r="20" spans="1:5" ht="56.25" customHeight="1" x14ac:dyDescent="0.25">
      <c r="A20" s="56" t="s">
        <v>119</v>
      </c>
      <c r="B20" s="55"/>
      <c r="C20" s="55"/>
      <c r="D20" s="55"/>
      <c r="E20" s="13">
        <v>1284.0999999999999</v>
      </c>
    </row>
    <row r="21" spans="1:5" ht="33" customHeight="1" x14ac:dyDescent="0.25">
      <c r="A21" s="57" t="s">
        <v>117</v>
      </c>
      <c r="B21" s="58"/>
      <c r="C21" s="58"/>
      <c r="D21" s="59"/>
      <c r="E21" s="13">
        <v>30237.599999999999</v>
      </c>
    </row>
    <row r="22" spans="1:5" ht="28.5" customHeight="1" x14ac:dyDescent="0.25">
      <c r="A22" s="57" t="s">
        <v>109</v>
      </c>
      <c r="B22" s="58"/>
      <c r="C22" s="58"/>
      <c r="D22" s="59"/>
      <c r="E22" s="13">
        <f>248.7+435.3+186.5+186.5+482.3</f>
        <v>1539.3</v>
      </c>
    </row>
    <row r="23" spans="1:5" s="63" customFormat="1" ht="28.5" customHeight="1" x14ac:dyDescent="0.25">
      <c r="A23" s="57" t="s">
        <v>120</v>
      </c>
      <c r="B23" s="58"/>
      <c r="C23" s="58"/>
      <c r="D23" s="59"/>
      <c r="E23" s="64">
        <v>0.8</v>
      </c>
    </row>
    <row r="24" spans="1:5" s="63" customFormat="1" ht="28.5" customHeight="1" x14ac:dyDescent="0.25">
      <c r="A24" s="57" t="s">
        <v>123</v>
      </c>
      <c r="B24" s="58"/>
      <c r="C24" s="58"/>
      <c r="D24" s="59"/>
      <c r="E24" s="64">
        <v>13056.7</v>
      </c>
    </row>
    <row r="25" spans="1:5" s="63" customFormat="1" ht="28.5" customHeight="1" x14ac:dyDescent="0.25">
      <c r="A25" s="57" t="s">
        <v>124</v>
      </c>
      <c r="B25" s="58"/>
      <c r="C25" s="58"/>
      <c r="D25" s="59"/>
      <c r="E25" s="64">
        <v>401.4</v>
      </c>
    </row>
    <row r="26" spans="1:5" s="63" customFormat="1" ht="28.5" customHeight="1" x14ac:dyDescent="0.25">
      <c r="A26" s="57" t="s">
        <v>125</v>
      </c>
      <c r="B26" s="58"/>
      <c r="C26" s="58"/>
      <c r="D26" s="59"/>
      <c r="E26" s="64">
        <f>17.9+21.7</f>
        <v>39.599999999999994</v>
      </c>
    </row>
    <row r="27" spans="1:5" s="63" customFormat="1" ht="47.25" customHeight="1" x14ac:dyDescent="0.25">
      <c r="A27" s="57" t="s">
        <v>126</v>
      </c>
      <c r="B27" s="58"/>
      <c r="C27" s="58"/>
      <c r="D27" s="59"/>
      <c r="E27" s="64">
        <v>14.4</v>
      </c>
    </row>
    <row r="28" spans="1:5" s="63" customFormat="1" ht="38.25" customHeight="1" x14ac:dyDescent="0.25">
      <c r="A28" s="57" t="s">
        <v>127</v>
      </c>
      <c r="B28" s="58"/>
      <c r="C28" s="58"/>
      <c r="D28" s="59"/>
      <c r="E28" s="64">
        <v>14752.8</v>
      </c>
    </row>
    <row r="29" spans="1:5" s="63" customFormat="1" ht="35.25" customHeight="1" x14ac:dyDescent="0.25">
      <c r="A29" s="57" t="s">
        <v>128</v>
      </c>
      <c r="B29" s="58"/>
      <c r="C29" s="58"/>
      <c r="D29" s="59"/>
      <c r="E29" s="64">
        <v>2915</v>
      </c>
    </row>
    <row r="30" spans="1:5" s="63" customFormat="1" ht="35.25" customHeight="1" x14ac:dyDescent="0.25">
      <c r="A30" s="57" t="s">
        <v>129</v>
      </c>
      <c r="B30" s="58"/>
      <c r="C30" s="58"/>
      <c r="D30" s="59"/>
      <c r="E30" s="64">
        <v>24190.2</v>
      </c>
    </row>
    <row r="31" spans="1:5" x14ac:dyDescent="0.25">
      <c r="A31" s="48" t="s">
        <v>5</v>
      </c>
      <c r="B31" s="49"/>
      <c r="C31" s="49"/>
      <c r="D31" s="49"/>
      <c r="E31" s="12">
        <f>'Муниципальные районы'!B39-Учреждения!E5+'Муниципальные районы'!B38</f>
        <v>3929226.3633800005</v>
      </c>
    </row>
    <row r="32" spans="1:5" x14ac:dyDescent="0.25">
      <c r="A32" s="14"/>
      <c r="B32" s="15"/>
      <c r="C32" s="15"/>
      <c r="D32" s="6"/>
      <c r="E32" s="16"/>
    </row>
    <row r="33" spans="1:5" x14ac:dyDescent="0.25">
      <c r="A33" s="50" t="s">
        <v>14</v>
      </c>
      <c r="B33" s="52" t="s">
        <v>6</v>
      </c>
      <c r="C33" s="53" t="s">
        <v>7</v>
      </c>
      <c r="D33" s="53"/>
      <c r="E33" s="53"/>
    </row>
    <row r="34" spans="1:5" ht="90" x14ac:dyDescent="0.25">
      <c r="A34" s="51"/>
      <c r="B34" s="52"/>
      <c r="C34" s="17" t="s">
        <v>8</v>
      </c>
      <c r="D34" s="17" t="s">
        <v>9</v>
      </c>
      <c r="E34" s="17" t="s">
        <v>10</v>
      </c>
    </row>
    <row r="35" spans="1:5" x14ac:dyDescent="0.25">
      <c r="A35" s="20" t="s">
        <v>65</v>
      </c>
      <c r="B35" s="18">
        <v>22222.074929999999</v>
      </c>
      <c r="C35" s="18">
        <v>12815.67734</v>
      </c>
      <c r="D35" s="18">
        <v>2946.0573599999998</v>
      </c>
      <c r="E35" s="18"/>
    </row>
    <row r="36" spans="1:5" x14ac:dyDescent="0.25">
      <c r="A36" s="20" t="s">
        <v>66</v>
      </c>
      <c r="B36" s="18">
        <v>1387</v>
      </c>
      <c r="C36" s="18">
        <v>400</v>
      </c>
      <c r="D36" s="18">
        <v>870</v>
      </c>
      <c r="E36" s="18"/>
    </row>
    <row r="37" spans="1:5" x14ac:dyDescent="0.25">
      <c r="A37" s="20" t="s">
        <v>67</v>
      </c>
      <c r="B37" s="18">
        <v>4440</v>
      </c>
      <c r="C37" s="18">
        <v>4440</v>
      </c>
      <c r="D37" s="18"/>
      <c r="E37" s="18"/>
    </row>
    <row r="38" spans="1:5" x14ac:dyDescent="0.25">
      <c r="A38" s="20" t="s">
        <v>68</v>
      </c>
      <c r="B38" s="18">
        <v>34003.524189999996</v>
      </c>
      <c r="C38" s="18">
        <v>7550</v>
      </c>
      <c r="D38" s="18">
        <v>1000</v>
      </c>
      <c r="E38" s="18"/>
    </row>
    <row r="39" spans="1:5" ht="30" x14ac:dyDescent="0.25">
      <c r="A39" s="20" t="s">
        <v>69</v>
      </c>
      <c r="B39" s="18">
        <v>45660.972860000002</v>
      </c>
      <c r="C39" s="18">
        <v>2615.3939999999998</v>
      </c>
      <c r="D39" s="18">
        <v>601.78421000000003</v>
      </c>
      <c r="E39" s="18">
        <v>5215.1289999999999</v>
      </c>
    </row>
    <row r="40" spans="1:5" x14ac:dyDescent="0.25">
      <c r="A40" s="20" t="s">
        <v>70</v>
      </c>
      <c r="B40" s="18">
        <v>5901.0522600000004</v>
      </c>
      <c r="C40" s="18">
        <v>1252.8</v>
      </c>
      <c r="D40" s="18">
        <v>740</v>
      </c>
      <c r="E40" s="18"/>
    </row>
    <row r="41" spans="1:5" x14ac:dyDescent="0.25">
      <c r="A41" s="20" t="s">
        <v>71</v>
      </c>
      <c r="B41" s="18">
        <v>780.87876000000006</v>
      </c>
      <c r="C41" s="18"/>
      <c r="D41" s="18">
        <v>400</v>
      </c>
      <c r="E41" s="18"/>
    </row>
    <row r="42" spans="1:5" ht="30" x14ac:dyDescent="0.25">
      <c r="A42" s="20" t="s">
        <v>72</v>
      </c>
      <c r="B42" s="18">
        <v>227836.54511000001</v>
      </c>
      <c r="C42" s="18">
        <v>4970</v>
      </c>
      <c r="D42" s="18">
        <v>1650</v>
      </c>
      <c r="E42" s="18">
        <v>7023.1924499999996</v>
      </c>
    </row>
    <row r="43" spans="1:5" x14ac:dyDescent="0.25">
      <c r="A43" s="20" t="s">
        <v>73</v>
      </c>
      <c r="B43" s="18">
        <v>16126.85</v>
      </c>
      <c r="C43" s="18">
        <v>4400</v>
      </c>
      <c r="D43" s="18">
        <v>1742.75</v>
      </c>
      <c r="E43" s="18"/>
    </row>
    <row r="44" spans="1:5" x14ac:dyDescent="0.25">
      <c r="A44" s="20" t="s">
        <v>74</v>
      </c>
      <c r="B44" s="18">
        <v>54180.31422</v>
      </c>
      <c r="C44" s="18">
        <v>8200</v>
      </c>
      <c r="D44" s="18">
        <v>2210</v>
      </c>
      <c r="E44" s="18">
        <v>5319.3762999999999</v>
      </c>
    </row>
    <row r="45" spans="1:5" x14ac:dyDescent="0.25">
      <c r="A45" s="20" t="s">
        <v>75</v>
      </c>
      <c r="B45" s="18">
        <v>333511.74894999998</v>
      </c>
      <c r="C45" s="18">
        <v>2555</v>
      </c>
      <c r="D45" s="18"/>
      <c r="E45" s="18">
        <v>1414.03611</v>
      </c>
    </row>
    <row r="46" spans="1:5" x14ac:dyDescent="0.25">
      <c r="A46" s="20" t="s">
        <v>76</v>
      </c>
      <c r="B46" s="18">
        <v>597635.29949999996</v>
      </c>
      <c r="C46" s="18">
        <v>14450.4773</v>
      </c>
      <c r="D46" s="18">
        <v>5483.5595800000001</v>
      </c>
      <c r="E46" s="18">
        <v>253785.90158000001</v>
      </c>
    </row>
    <row r="47" spans="1:5" x14ac:dyDescent="0.25">
      <c r="A47" s="20" t="s">
        <v>77</v>
      </c>
      <c r="B47" s="18">
        <v>475152.80696999998</v>
      </c>
      <c r="C47" s="18">
        <v>16010</v>
      </c>
      <c r="D47" s="18">
        <v>5796.3206600000003</v>
      </c>
      <c r="E47" s="18">
        <v>340465.28641</v>
      </c>
    </row>
    <row r="48" spans="1:5" x14ac:dyDescent="0.25">
      <c r="A48" s="20" t="s">
        <v>78</v>
      </c>
      <c r="B48" s="18">
        <v>80680.279949999996</v>
      </c>
      <c r="C48" s="18"/>
      <c r="D48" s="18">
        <v>50</v>
      </c>
      <c r="E48" s="18"/>
    </row>
    <row r="49" spans="1:5" ht="30" x14ac:dyDescent="0.25">
      <c r="A49" s="20" t="s">
        <v>79</v>
      </c>
      <c r="B49" s="18">
        <v>84403.683340000003</v>
      </c>
      <c r="C49" s="18">
        <v>36416</v>
      </c>
      <c r="D49" s="18">
        <v>15995</v>
      </c>
      <c r="E49" s="18">
        <v>103.91816</v>
      </c>
    </row>
    <row r="50" spans="1:5" x14ac:dyDescent="0.25">
      <c r="A50" s="20" t="s">
        <v>80</v>
      </c>
      <c r="B50" s="18">
        <v>19115.927800000001</v>
      </c>
      <c r="C50" s="18">
        <v>800</v>
      </c>
      <c r="D50" s="18">
        <v>200</v>
      </c>
      <c r="E50" s="18"/>
    </row>
    <row r="51" spans="1:5" ht="30" x14ac:dyDescent="0.25">
      <c r="A51" s="20" t="s">
        <v>81</v>
      </c>
      <c r="B51" s="18">
        <v>2708.6338500000002</v>
      </c>
      <c r="C51" s="18"/>
      <c r="D51" s="18">
        <v>96.172070000000005</v>
      </c>
      <c r="E51" s="18"/>
    </row>
    <row r="52" spans="1:5" x14ac:dyDescent="0.25">
      <c r="A52" s="20" t="s">
        <v>82</v>
      </c>
      <c r="B52" s="18">
        <v>4683.6482999999998</v>
      </c>
      <c r="C52" s="18">
        <v>258.01521000000002</v>
      </c>
      <c r="D52" s="18">
        <v>8.7780500000000004</v>
      </c>
      <c r="E52" s="18"/>
    </row>
    <row r="53" spans="1:5" x14ac:dyDescent="0.25">
      <c r="A53" s="20" t="s">
        <v>83</v>
      </c>
      <c r="B53" s="18">
        <v>1661.4890800000001</v>
      </c>
      <c r="C53" s="18">
        <v>656</v>
      </c>
      <c r="D53" s="18"/>
      <c r="E53" s="18"/>
    </row>
    <row r="54" spans="1:5" ht="30" x14ac:dyDescent="0.25">
      <c r="A54" s="20" t="s">
        <v>84</v>
      </c>
      <c r="B54" s="18">
        <v>29714.405340000001</v>
      </c>
      <c r="C54" s="18">
        <v>11799.23</v>
      </c>
      <c r="D54" s="18">
        <v>3559.7</v>
      </c>
      <c r="E54" s="18">
        <v>7603.1475399999999</v>
      </c>
    </row>
    <row r="55" spans="1:5" x14ac:dyDescent="0.25">
      <c r="A55" s="20" t="s">
        <v>85</v>
      </c>
      <c r="B55" s="18">
        <v>4808.47109</v>
      </c>
      <c r="C55" s="18"/>
      <c r="D55" s="18"/>
      <c r="E55" s="18"/>
    </row>
    <row r="56" spans="1:5" x14ac:dyDescent="0.25">
      <c r="A56" s="20" t="s">
        <v>86</v>
      </c>
      <c r="B56" s="18">
        <v>115951.64046</v>
      </c>
      <c r="C56" s="18">
        <v>8169.5829999999996</v>
      </c>
      <c r="D56" s="18">
        <v>1874.347</v>
      </c>
      <c r="E56" s="18"/>
    </row>
    <row r="57" spans="1:5" ht="30" x14ac:dyDescent="0.25">
      <c r="A57" s="20" t="s">
        <v>87</v>
      </c>
      <c r="B57" s="18">
        <v>14091.25</v>
      </c>
      <c r="C57" s="18">
        <v>8000</v>
      </c>
      <c r="D57" s="18">
        <v>3000</v>
      </c>
      <c r="E57" s="18"/>
    </row>
    <row r="58" spans="1:5" x14ac:dyDescent="0.25">
      <c r="A58" s="20" t="s">
        <v>88</v>
      </c>
      <c r="B58" s="18">
        <v>3909.422</v>
      </c>
      <c r="C58" s="18">
        <v>2899</v>
      </c>
      <c r="D58" s="18">
        <v>600</v>
      </c>
      <c r="E58" s="18"/>
    </row>
    <row r="59" spans="1:5" x14ac:dyDescent="0.25">
      <c r="A59" s="20" t="s">
        <v>89</v>
      </c>
      <c r="B59" s="18">
        <v>765.29611</v>
      </c>
      <c r="C59" s="18">
        <v>270</v>
      </c>
      <c r="D59" s="18">
        <v>313.76</v>
      </c>
      <c r="E59" s="18"/>
    </row>
    <row r="60" spans="1:5" x14ac:dyDescent="0.25">
      <c r="A60" s="20" t="s">
        <v>90</v>
      </c>
      <c r="B60" s="18">
        <v>1252</v>
      </c>
      <c r="C60" s="18">
        <v>800</v>
      </c>
      <c r="D60" s="18">
        <v>50</v>
      </c>
      <c r="E60" s="18"/>
    </row>
    <row r="61" spans="1:5" x14ac:dyDescent="0.25">
      <c r="A61" s="20" t="s">
        <v>91</v>
      </c>
      <c r="B61" s="18">
        <v>1100.3119999999999</v>
      </c>
      <c r="C61" s="18">
        <v>1100</v>
      </c>
      <c r="D61" s="18"/>
      <c r="E61" s="18"/>
    </row>
    <row r="62" spans="1:5" x14ac:dyDescent="0.25">
      <c r="A62" s="20" t="s">
        <v>92</v>
      </c>
      <c r="B62" s="18">
        <v>302.86869999999999</v>
      </c>
      <c r="C62" s="18">
        <v>248</v>
      </c>
      <c r="D62" s="18"/>
      <c r="E62" s="18"/>
    </row>
    <row r="63" spans="1:5" ht="30" x14ac:dyDescent="0.25">
      <c r="A63" s="20" t="s">
        <v>93</v>
      </c>
      <c r="B63" s="18">
        <v>1184</v>
      </c>
      <c r="C63" s="18">
        <v>800</v>
      </c>
      <c r="D63" s="18">
        <v>199</v>
      </c>
      <c r="E63" s="18"/>
    </row>
    <row r="64" spans="1:5" x14ac:dyDescent="0.25">
      <c r="A64" s="20" t="s">
        <v>94</v>
      </c>
      <c r="B64" s="18">
        <v>61.862810000000003</v>
      </c>
      <c r="C64" s="18"/>
      <c r="D64" s="18"/>
      <c r="E64" s="18"/>
    </row>
    <row r="65" spans="1:5" x14ac:dyDescent="0.25">
      <c r="A65" s="20" t="s">
        <v>95</v>
      </c>
      <c r="B65" s="18">
        <v>26487.69555</v>
      </c>
      <c r="C65" s="18">
        <v>15400</v>
      </c>
      <c r="D65" s="18">
        <v>5563</v>
      </c>
      <c r="E65" s="18"/>
    </row>
    <row r="66" spans="1:5" ht="30" x14ac:dyDescent="0.25">
      <c r="A66" s="20" t="s">
        <v>96</v>
      </c>
      <c r="B66" s="18">
        <v>198.66514000000001</v>
      </c>
      <c r="C66" s="18">
        <v>137.94479000000001</v>
      </c>
      <c r="D66" s="18">
        <v>60.720350000000003</v>
      </c>
      <c r="E66" s="18"/>
    </row>
    <row r="67" spans="1:5" x14ac:dyDescent="0.25">
      <c r="A67" s="20" t="s">
        <v>97</v>
      </c>
      <c r="B67" s="18">
        <v>2356.848</v>
      </c>
      <c r="C67" s="18">
        <v>1000</v>
      </c>
      <c r="D67" s="18">
        <v>420</v>
      </c>
      <c r="E67" s="18">
        <v>68.3</v>
      </c>
    </row>
    <row r="68" spans="1:5" x14ac:dyDescent="0.25">
      <c r="A68" s="20" t="s">
        <v>98</v>
      </c>
      <c r="B68" s="18">
        <v>96031.628700000001</v>
      </c>
      <c r="C68" s="18">
        <v>1944.7</v>
      </c>
      <c r="D68" s="18">
        <v>428.2</v>
      </c>
      <c r="E68" s="18">
        <v>945.51</v>
      </c>
    </row>
    <row r="69" spans="1:5" ht="30" x14ac:dyDescent="0.25">
      <c r="A69" s="20" t="s">
        <v>99</v>
      </c>
      <c r="B69" s="18">
        <v>59784.767169999999</v>
      </c>
      <c r="C69" s="18">
        <v>13021.28911</v>
      </c>
      <c r="D69" s="18">
        <v>4244.1505999999999</v>
      </c>
      <c r="E69" s="18">
        <v>23.620200000000001</v>
      </c>
    </row>
    <row r="70" spans="1:5" x14ac:dyDescent="0.25">
      <c r="A70" s="20" t="s">
        <v>100</v>
      </c>
      <c r="B70" s="18">
        <v>1398.3595299999999</v>
      </c>
      <c r="C70" s="18"/>
      <c r="D70" s="18"/>
      <c r="E70" s="18"/>
    </row>
    <row r="71" spans="1:5" x14ac:dyDescent="0.25">
      <c r="A71" s="20" t="s">
        <v>101</v>
      </c>
      <c r="B71" s="18">
        <v>2595.35</v>
      </c>
      <c r="C71" s="18">
        <v>200</v>
      </c>
      <c r="D71" s="18"/>
      <c r="E71" s="18"/>
    </row>
    <row r="72" spans="1:5" x14ac:dyDescent="0.25">
      <c r="A72" s="20" t="s">
        <v>102</v>
      </c>
      <c r="B72" s="18">
        <v>2272.9974200000001</v>
      </c>
      <c r="C72" s="18">
        <v>1706.26</v>
      </c>
      <c r="D72" s="18">
        <v>418.0514</v>
      </c>
      <c r="E72" s="18"/>
    </row>
    <row r="73" spans="1:5" x14ac:dyDescent="0.25">
      <c r="A73" s="20" t="s">
        <v>103</v>
      </c>
      <c r="B73" s="18">
        <v>26595</v>
      </c>
      <c r="C73" s="18">
        <v>2050</v>
      </c>
      <c r="D73" s="18">
        <v>530</v>
      </c>
      <c r="E73" s="18"/>
    </row>
    <row r="74" spans="1:5" x14ac:dyDescent="0.25">
      <c r="A74" s="20" t="s">
        <v>104</v>
      </c>
      <c r="B74" s="18">
        <v>1295.9259500000001</v>
      </c>
      <c r="C74" s="18">
        <v>519.41700000000003</v>
      </c>
      <c r="D74" s="18">
        <v>142.142</v>
      </c>
      <c r="E74" s="18"/>
    </row>
    <row r="75" spans="1:5" x14ac:dyDescent="0.25">
      <c r="A75" s="20" t="s">
        <v>105</v>
      </c>
      <c r="B75" s="18">
        <v>215.44816</v>
      </c>
      <c r="C75" s="18">
        <v>215.44816</v>
      </c>
      <c r="D75" s="18"/>
      <c r="E75" s="18"/>
    </row>
    <row r="76" spans="1:5" x14ac:dyDescent="0.25">
      <c r="A76" s="20" t="s">
        <v>106</v>
      </c>
      <c r="B76" s="18">
        <v>1105.509</v>
      </c>
      <c r="C76" s="18">
        <v>600</v>
      </c>
      <c r="D76" s="18">
        <v>166.417</v>
      </c>
      <c r="E76" s="18"/>
    </row>
    <row r="77" spans="1:5" x14ac:dyDescent="0.25">
      <c r="A77" s="22" t="s">
        <v>107</v>
      </c>
      <c r="B77" s="19">
        <v>2405572.4531999999</v>
      </c>
      <c r="C77" s="19">
        <v>188670.23590999999</v>
      </c>
      <c r="D77" s="19">
        <v>61359.910279999996</v>
      </c>
      <c r="E77" s="19">
        <v>621967.41775000002</v>
      </c>
    </row>
  </sheetData>
  <mergeCells count="31">
    <mergeCell ref="A29:D29"/>
    <mergeCell ref="A30:D30"/>
    <mergeCell ref="A24:D24"/>
    <mergeCell ref="A25:D25"/>
    <mergeCell ref="A26:D26"/>
    <mergeCell ref="A27:D27"/>
    <mergeCell ref="A28:D28"/>
    <mergeCell ref="A12:D12"/>
    <mergeCell ref="A13:D13"/>
    <mergeCell ref="A19:D19"/>
    <mergeCell ref="A15:D15"/>
    <mergeCell ref="A16:D16"/>
    <mergeCell ref="A17:D17"/>
    <mergeCell ref="A18:D18"/>
    <mergeCell ref="A11:D11"/>
    <mergeCell ref="A10:D10"/>
    <mergeCell ref="A14:D14"/>
    <mergeCell ref="A21:D21"/>
    <mergeCell ref="A22:D22"/>
    <mergeCell ref="A20:D20"/>
    <mergeCell ref="A23:D23"/>
    <mergeCell ref="A1:E1"/>
    <mergeCell ref="A2:E2"/>
    <mergeCell ref="A5:D5"/>
    <mergeCell ref="A31:D31"/>
    <mergeCell ref="A33:A34"/>
    <mergeCell ref="B33:B34"/>
    <mergeCell ref="C33:E33"/>
    <mergeCell ref="A7:D7"/>
    <mergeCell ref="A8:D8"/>
    <mergeCell ref="A9:D9"/>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view="pageBreakPreview" topLeftCell="A33" zoomScaleNormal="100" zoomScaleSheetLayoutView="100" workbookViewId="0">
      <selection activeCell="J41" sqref="J41"/>
    </sheetView>
  </sheetViews>
  <sheetFormatPr defaultRowHeight="15" x14ac:dyDescent="0.25"/>
  <cols>
    <col min="1" max="1" width="32.140625" customWidth="1"/>
    <col min="2" max="2" width="13.140625" customWidth="1"/>
    <col min="3" max="3" width="14.140625" customWidth="1"/>
    <col min="4" max="4" width="14.28515625" customWidth="1"/>
    <col min="5" max="5" width="14.5703125" customWidth="1"/>
    <col min="6" max="6" width="14.140625" customWidth="1"/>
    <col min="7" max="8" width="14.7109375" customWidth="1"/>
    <col min="9" max="9" width="13.85546875" customWidth="1"/>
    <col min="10" max="10" width="12.7109375" customWidth="1"/>
    <col min="11" max="11" width="11" customWidth="1"/>
    <col min="12" max="12" width="13.85546875" customWidth="1"/>
    <col min="13" max="13" width="15.140625" customWidth="1"/>
    <col min="14" max="14" width="14.42578125" customWidth="1"/>
    <col min="15" max="15" width="13.85546875" customWidth="1"/>
    <col min="16" max="16" width="11" customWidth="1"/>
  </cols>
  <sheetData>
    <row r="1" spans="1:20" s="28" customFormat="1" ht="15.75" x14ac:dyDescent="0.25">
      <c r="A1" s="42" t="s">
        <v>64</v>
      </c>
      <c r="C1" s="29" t="s">
        <v>13</v>
      </c>
    </row>
    <row r="2" spans="1:20" x14ac:dyDescent="0.25">
      <c r="A2" s="37" t="str">
        <f>TEXT(EndData2,"[$-FC19]ДД.ММ.ГГГ")</f>
        <v>09.06.2018</v>
      </c>
      <c r="B2" s="37">
        <f>A2+1</f>
        <v>43261</v>
      </c>
      <c r="C2" s="43" t="str">
        <f>TEXT(B2,"[$-FC19]ДД.ММ.ГГГ")</f>
        <v>10.06.2018</v>
      </c>
      <c r="P2" s="26" t="s">
        <v>12</v>
      </c>
    </row>
    <row r="3" spans="1:20" s="27" customFormat="1" ht="51.75" customHeight="1" x14ac:dyDescent="0.25">
      <c r="A3" s="34" t="s">
        <v>15</v>
      </c>
      <c r="B3" s="41" t="s">
        <v>16</v>
      </c>
      <c r="C3" s="38" t="s">
        <v>17</v>
      </c>
      <c r="D3" s="38" t="s">
        <v>18</v>
      </c>
      <c r="E3" s="38" t="s">
        <v>19</v>
      </c>
      <c r="F3" s="38" t="s">
        <v>20</v>
      </c>
      <c r="G3" s="38" t="s">
        <v>21</v>
      </c>
      <c r="H3" s="38" t="s">
        <v>22</v>
      </c>
      <c r="I3" s="38" t="s">
        <v>23</v>
      </c>
      <c r="J3" s="38" t="s">
        <v>24</v>
      </c>
      <c r="K3" s="38" t="s">
        <v>25</v>
      </c>
      <c r="L3" s="38" t="s">
        <v>26</v>
      </c>
      <c r="M3" s="38" t="s">
        <v>27</v>
      </c>
      <c r="N3" s="38" t="s">
        <v>28</v>
      </c>
      <c r="O3" s="38" t="s">
        <v>29</v>
      </c>
      <c r="P3" s="23" t="s">
        <v>11</v>
      </c>
    </row>
    <row r="4" spans="1:20" ht="26.25" x14ac:dyDescent="0.25">
      <c r="A4" s="24" t="s">
        <v>31</v>
      </c>
      <c r="B4" s="39"/>
      <c r="C4" s="39"/>
      <c r="D4" s="39"/>
      <c r="E4" s="39"/>
      <c r="F4" s="39"/>
      <c r="G4" s="39"/>
      <c r="H4" s="39"/>
      <c r="I4" s="39"/>
      <c r="J4" s="39">
        <v>1445.1666700000001</v>
      </c>
      <c r="K4" s="39">
        <v>192.416</v>
      </c>
      <c r="L4" s="39"/>
      <c r="M4" s="39"/>
      <c r="N4" s="39"/>
      <c r="O4" s="39"/>
      <c r="P4" s="25">
        <v>1637.58267</v>
      </c>
      <c r="Q4" s="26"/>
      <c r="R4" s="26"/>
      <c r="S4" s="26"/>
      <c r="T4" s="26"/>
    </row>
    <row r="5" spans="1:20" ht="51.75" x14ac:dyDescent="0.25">
      <c r="A5" s="24" t="s">
        <v>32</v>
      </c>
      <c r="B5" s="39"/>
      <c r="C5" s="39">
        <v>22288.2</v>
      </c>
      <c r="D5" s="39">
        <v>19116.167000000001</v>
      </c>
      <c r="E5" s="39">
        <v>10213.5</v>
      </c>
      <c r="F5" s="39">
        <v>8493.7999999999993</v>
      </c>
      <c r="G5" s="39">
        <v>22844.833330000001</v>
      </c>
      <c r="H5" s="39">
        <v>6102.3339999999998</v>
      </c>
      <c r="I5" s="39">
        <v>4000</v>
      </c>
      <c r="J5" s="39">
        <v>486.66667000000001</v>
      </c>
      <c r="K5" s="39">
        <v>4661.9030000000002</v>
      </c>
      <c r="L5" s="39">
        <v>30000</v>
      </c>
      <c r="M5" s="39">
        <v>9003</v>
      </c>
      <c r="N5" s="39">
        <v>13368</v>
      </c>
      <c r="O5" s="39">
        <v>1189.364</v>
      </c>
      <c r="P5" s="25">
        <v>151767.76800000001</v>
      </c>
      <c r="Q5" s="26"/>
      <c r="R5" s="26"/>
      <c r="S5" s="26"/>
      <c r="T5" s="26"/>
    </row>
    <row r="6" spans="1:20" ht="39" x14ac:dyDescent="0.25">
      <c r="A6" s="24" t="s">
        <v>33</v>
      </c>
      <c r="B6" s="39">
        <v>1200</v>
      </c>
      <c r="C6" s="39">
        <v>545</v>
      </c>
      <c r="D6" s="39">
        <v>75</v>
      </c>
      <c r="E6" s="39"/>
      <c r="F6" s="39"/>
      <c r="G6" s="39">
        <v>75</v>
      </c>
      <c r="H6" s="39"/>
      <c r="I6" s="39"/>
      <c r="J6" s="39">
        <v>197.53333000000001</v>
      </c>
      <c r="K6" s="39"/>
      <c r="L6" s="39"/>
      <c r="M6" s="39">
        <v>200</v>
      </c>
      <c r="N6" s="39">
        <v>3702.53</v>
      </c>
      <c r="O6" s="39">
        <v>12800</v>
      </c>
      <c r="P6" s="25">
        <v>18795.063330000001</v>
      </c>
      <c r="Q6" s="26"/>
      <c r="R6" s="26"/>
      <c r="S6" s="26"/>
      <c r="T6" s="26"/>
    </row>
    <row r="7" spans="1:20" ht="77.25" x14ac:dyDescent="0.25">
      <c r="A7" s="24" t="s">
        <v>34</v>
      </c>
      <c r="B7" s="39">
        <v>107388.90625</v>
      </c>
      <c r="C7" s="39">
        <v>86145.426080000005</v>
      </c>
      <c r="D7" s="39">
        <v>22947.207999999999</v>
      </c>
      <c r="E7" s="39">
        <v>14400</v>
      </c>
      <c r="F7" s="39">
        <v>6030.8249999999998</v>
      </c>
      <c r="G7" s="39">
        <v>34326.68333</v>
      </c>
      <c r="H7" s="39">
        <v>16489.008000000002</v>
      </c>
      <c r="I7" s="39">
        <v>2000</v>
      </c>
      <c r="J7" s="39">
        <v>31831.18764</v>
      </c>
      <c r="K7" s="39">
        <v>7119.3</v>
      </c>
      <c r="L7" s="39">
        <v>16222.8</v>
      </c>
      <c r="M7" s="39">
        <v>16309.62</v>
      </c>
      <c r="N7" s="39">
        <v>13248.566000000001</v>
      </c>
      <c r="O7" s="39"/>
      <c r="P7" s="25">
        <v>374459.53029999998</v>
      </c>
      <c r="Q7" s="26"/>
      <c r="R7" s="26"/>
      <c r="S7" s="26"/>
      <c r="T7" s="26"/>
    </row>
    <row r="8" spans="1:20" ht="115.5" x14ac:dyDescent="0.25">
      <c r="A8" s="24" t="s">
        <v>35</v>
      </c>
      <c r="B8" s="39">
        <v>9196.4794999999995</v>
      </c>
      <c r="C8" s="39">
        <v>417.85500000000002</v>
      </c>
      <c r="D8" s="39">
        <v>300</v>
      </c>
      <c r="E8" s="39"/>
      <c r="F8" s="39"/>
      <c r="G8" s="39">
        <v>1450.6114399999999</v>
      </c>
      <c r="H8" s="39">
        <v>367.79300000000001</v>
      </c>
      <c r="I8" s="39">
        <v>314.5</v>
      </c>
      <c r="J8" s="39">
        <v>40.093000000000004</v>
      </c>
      <c r="K8" s="39">
        <v>470.76600000000002</v>
      </c>
      <c r="L8" s="39">
        <v>10</v>
      </c>
      <c r="M8" s="39">
        <v>400.64699999999999</v>
      </c>
      <c r="N8" s="39"/>
      <c r="O8" s="39"/>
      <c r="P8" s="25">
        <v>12968.74494</v>
      </c>
      <c r="Q8" s="26"/>
      <c r="R8" s="26"/>
      <c r="S8" s="26"/>
      <c r="T8" s="26"/>
    </row>
    <row r="9" spans="1:20" ht="51.75" x14ac:dyDescent="0.25">
      <c r="A9" s="24" t="s">
        <v>36</v>
      </c>
      <c r="B9" s="39"/>
      <c r="C9" s="39">
        <v>37821.115389999999</v>
      </c>
      <c r="D9" s="39"/>
      <c r="E9" s="39"/>
      <c r="F9" s="39"/>
      <c r="G9" s="39"/>
      <c r="H9" s="39"/>
      <c r="I9" s="39"/>
      <c r="J9" s="39"/>
      <c r="K9" s="39"/>
      <c r="L9" s="39"/>
      <c r="M9" s="39"/>
      <c r="N9" s="39"/>
      <c r="O9" s="39"/>
      <c r="P9" s="25">
        <v>37821.115389999999</v>
      </c>
      <c r="Q9" s="26"/>
      <c r="R9" s="26"/>
      <c r="S9" s="26"/>
      <c r="T9" s="26"/>
    </row>
    <row r="10" spans="1:20" ht="102.75" x14ac:dyDescent="0.25">
      <c r="A10" s="24" t="s">
        <v>37</v>
      </c>
      <c r="B10" s="39">
        <v>119.2</v>
      </c>
      <c r="C10" s="39"/>
      <c r="D10" s="39"/>
      <c r="E10" s="39"/>
      <c r="F10" s="39">
        <v>24.6</v>
      </c>
      <c r="G10" s="39"/>
      <c r="H10" s="39"/>
      <c r="I10" s="39"/>
      <c r="J10" s="39">
        <v>92.915000000000006</v>
      </c>
      <c r="K10" s="39">
        <v>3.11</v>
      </c>
      <c r="L10" s="39"/>
      <c r="M10" s="39">
        <v>20.5</v>
      </c>
      <c r="N10" s="39">
        <v>12.3</v>
      </c>
      <c r="O10" s="39"/>
      <c r="P10" s="25">
        <v>272.625</v>
      </c>
      <c r="Q10" s="26"/>
      <c r="R10" s="26"/>
      <c r="S10" s="26"/>
      <c r="T10" s="26"/>
    </row>
    <row r="11" spans="1:20" ht="77.25" x14ac:dyDescent="0.25">
      <c r="A11" s="24" t="s">
        <v>38</v>
      </c>
      <c r="B11" s="39"/>
      <c r="C11" s="39">
        <v>4189.75</v>
      </c>
      <c r="D11" s="39">
        <v>643.41700000000003</v>
      </c>
      <c r="E11" s="39">
        <v>437</v>
      </c>
      <c r="F11" s="39">
        <v>163</v>
      </c>
      <c r="G11" s="39">
        <v>633.33333000000005</v>
      </c>
      <c r="H11" s="39">
        <v>160.666</v>
      </c>
      <c r="I11" s="39">
        <v>45</v>
      </c>
      <c r="J11" s="39"/>
      <c r="K11" s="39"/>
      <c r="L11" s="39">
        <v>260.83300000000003</v>
      </c>
      <c r="M11" s="39">
        <v>236.816</v>
      </c>
      <c r="N11" s="39">
        <v>243.666</v>
      </c>
      <c r="O11" s="39">
        <v>134.5</v>
      </c>
      <c r="P11" s="25">
        <v>7147.9813299999996</v>
      </c>
      <c r="Q11" s="26"/>
      <c r="R11" s="26"/>
      <c r="S11" s="26"/>
      <c r="T11" s="26"/>
    </row>
    <row r="12" spans="1:20" ht="102.75" x14ac:dyDescent="0.25">
      <c r="A12" s="24" t="s">
        <v>39</v>
      </c>
      <c r="B12" s="39">
        <v>277.88600000000002</v>
      </c>
      <c r="C12" s="39">
        <v>258.334</v>
      </c>
      <c r="D12" s="39">
        <v>235</v>
      </c>
      <c r="E12" s="39">
        <v>79.540000000000006</v>
      </c>
      <c r="F12" s="39">
        <v>71</v>
      </c>
      <c r="G12" s="39">
        <v>86.083330000000004</v>
      </c>
      <c r="H12" s="39">
        <v>169.63221999999999</v>
      </c>
      <c r="I12" s="39">
        <v>80</v>
      </c>
      <c r="J12" s="39">
        <v>76.843999999999994</v>
      </c>
      <c r="K12" s="39">
        <v>183.352</v>
      </c>
      <c r="L12" s="39">
        <v>175</v>
      </c>
      <c r="M12" s="39">
        <v>301.89</v>
      </c>
      <c r="N12" s="39">
        <v>245.21799999999999</v>
      </c>
      <c r="O12" s="39">
        <v>89.994</v>
      </c>
      <c r="P12" s="25">
        <v>2329.7735499999999</v>
      </c>
      <c r="Q12" s="26"/>
      <c r="R12" s="26"/>
      <c r="S12" s="26"/>
      <c r="T12" s="26"/>
    </row>
    <row r="13" spans="1:20" ht="64.5" x14ac:dyDescent="0.25">
      <c r="A13" s="24" t="s">
        <v>40</v>
      </c>
      <c r="B13" s="39">
        <v>392.33800000000002</v>
      </c>
      <c r="C13" s="39">
        <v>320</v>
      </c>
      <c r="D13" s="39">
        <v>300</v>
      </c>
      <c r="E13" s="39">
        <v>123.65</v>
      </c>
      <c r="F13" s="39">
        <v>68</v>
      </c>
      <c r="G13" s="39">
        <v>400</v>
      </c>
      <c r="H13" s="39">
        <v>91.500029999999995</v>
      </c>
      <c r="I13" s="39">
        <v>31</v>
      </c>
      <c r="J13" s="39">
        <v>270.084</v>
      </c>
      <c r="K13" s="39">
        <v>157.24700000000001</v>
      </c>
      <c r="L13" s="39">
        <v>80.693110000000004</v>
      </c>
      <c r="M13" s="39">
        <v>20</v>
      </c>
      <c r="N13" s="39">
        <v>66.709000000000003</v>
      </c>
      <c r="O13" s="39">
        <v>187.46799999999999</v>
      </c>
      <c r="P13" s="25">
        <v>2508.68914</v>
      </c>
      <c r="Q13" s="26"/>
      <c r="R13" s="26"/>
      <c r="S13" s="26"/>
      <c r="T13" s="26"/>
    </row>
    <row r="14" spans="1:20" ht="90" x14ac:dyDescent="0.25">
      <c r="A14" s="24" t="s">
        <v>41</v>
      </c>
      <c r="B14" s="39">
        <v>216.67</v>
      </c>
      <c r="C14" s="39">
        <v>1150</v>
      </c>
      <c r="D14" s="39">
        <v>140</v>
      </c>
      <c r="E14" s="39">
        <v>141.18</v>
      </c>
      <c r="F14" s="39">
        <v>36.9</v>
      </c>
      <c r="G14" s="39">
        <v>416</v>
      </c>
      <c r="H14" s="39">
        <v>155.38457</v>
      </c>
      <c r="I14" s="39">
        <v>134</v>
      </c>
      <c r="J14" s="39">
        <v>520.24099999999999</v>
      </c>
      <c r="K14" s="39">
        <v>202.4</v>
      </c>
      <c r="L14" s="39">
        <v>92.701490000000007</v>
      </c>
      <c r="M14" s="39">
        <v>195.02</v>
      </c>
      <c r="N14" s="39">
        <v>90.001999999999995</v>
      </c>
      <c r="O14" s="39">
        <v>275.72133000000002</v>
      </c>
      <c r="P14" s="25">
        <v>3766.22039</v>
      </c>
      <c r="Q14" s="26"/>
      <c r="R14" s="26"/>
      <c r="S14" s="26"/>
      <c r="T14" s="26"/>
    </row>
    <row r="15" spans="1:20" ht="115.5" x14ac:dyDescent="0.25">
      <c r="A15" s="24" t="s">
        <v>42</v>
      </c>
      <c r="B15" s="39">
        <v>20507.3</v>
      </c>
      <c r="C15" s="39">
        <v>2090.7671999999998</v>
      </c>
      <c r="D15" s="39">
        <v>184.583</v>
      </c>
      <c r="E15" s="39"/>
      <c r="F15" s="39"/>
      <c r="G15" s="39"/>
      <c r="H15" s="39"/>
      <c r="I15" s="39"/>
      <c r="J15" s="39">
        <v>270</v>
      </c>
      <c r="K15" s="39"/>
      <c r="L15" s="39"/>
      <c r="M15" s="39"/>
      <c r="N15" s="39"/>
      <c r="O15" s="39"/>
      <c r="P15" s="25">
        <v>23052.6502</v>
      </c>
      <c r="Q15" s="26"/>
      <c r="R15" s="26"/>
      <c r="S15" s="26"/>
      <c r="T15" s="26"/>
    </row>
    <row r="16" spans="1:20" ht="115.5" x14ac:dyDescent="0.25">
      <c r="A16" s="24" t="s">
        <v>43</v>
      </c>
      <c r="B16" s="39"/>
      <c r="C16" s="39">
        <v>4100.067</v>
      </c>
      <c r="D16" s="39"/>
      <c r="E16" s="39"/>
      <c r="F16" s="39"/>
      <c r="G16" s="39"/>
      <c r="H16" s="39"/>
      <c r="I16" s="39"/>
      <c r="J16" s="39"/>
      <c r="K16" s="39"/>
      <c r="L16" s="39"/>
      <c r="M16" s="39"/>
      <c r="N16" s="39"/>
      <c r="O16" s="39"/>
      <c r="P16" s="25">
        <v>4100.067</v>
      </c>
      <c r="Q16" s="26"/>
      <c r="R16" s="26"/>
      <c r="S16" s="26"/>
      <c r="T16" s="26"/>
    </row>
    <row r="17" spans="1:20" ht="102.75" x14ac:dyDescent="0.25">
      <c r="A17" s="24" t="s">
        <v>44</v>
      </c>
      <c r="B17" s="39">
        <v>191.69163</v>
      </c>
      <c r="C17" s="39">
        <v>172</v>
      </c>
      <c r="D17" s="39"/>
      <c r="E17" s="39"/>
      <c r="F17" s="39"/>
      <c r="G17" s="39">
        <v>18.754000000000001</v>
      </c>
      <c r="H17" s="39"/>
      <c r="I17" s="39"/>
      <c r="J17" s="39">
        <v>37.5</v>
      </c>
      <c r="K17" s="39"/>
      <c r="L17" s="39"/>
      <c r="M17" s="39">
        <v>9.5</v>
      </c>
      <c r="N17" s="39"/>
      <c r="O17" s="39"/>
      <c r="P17" s="25">
        <v>429.44562999999999</v>
      </c>
      <c r="Q17" s="26"/>
      <c r="R17" s="26"/>
      <c r="S17" s="26"/>
      <c r="T17" s="26"/>
    </row>
    <row r="18" spans="1:20" ht="364.5" customHeight="1" x14ac:dyDescent="0.25">
      <c r="A18" s="24" t="s">
        <v>45</v>
      </c>
      <c r="B18" s="39">
        <v>21550</v>
      </c>
      <c r="C18" s="39">
        <v>11920.75916</v>
      </c>
      <c r="D18" s="39">
        <v>2100</v>
      </c>
      <c r="E18" s="39">
        <v>1860</v>
      </c>
      <c r="F18" s="39">
        <v>116</v>
      </c>
      <c r="G18" s="39">
        <v>2760</v>
      </c>
      <c r="H18" s="39">
        <v>917.92573000000004</v>
      </c>
      <c r="I18" s="39">
        <v>108</v>
      </c>
      <c r="J18" s="39">
        <v>4100</v>
      </c>
      <c r="K18" s="39">
        <v>1644.1669999999999</v>
      </c>
      <c r="L18" s="39">
        <v>1100</v>
      </c>
      <c r="M18" s="39">
        <v>1426.8</v>
      </c>
      <c r="N18" s="39">
        <v>1635.1</v>
      </c>
      <c r="O18" s="39">
        <v>1232.325</v>
      </c>
      <c r="P18" s="25">
        <v>52471.076889999997</v>
      </c>
      <c r="Q18" s="26"/>
      <c r="R18" s="26"/>
      <c r="S18" s="26"/>
      <c r="T18" s="26"/>
    </row>
    <row r="19" spans="1:20" ht="192" x14ac:dyDescent="0.25">
      <c r="A19" s="24" t="s">
        <v>46</v>
      </c>
      <c r="B19" s="39">
        <v>166067.76574</v>
      </c>
      <c r="C19" s="39">
        <v>101580</v>
      </c>
      <c r="D19" s="39">
        <v>35934.413999999997</v>
      </c>
      <c r="E19" s="39">
        <v>26760</v>
      </c>
      <c r="F19" s="39">
        <v>15020.5</v>
      </c>
      <c r="G19" s="39">
        <v>13010.72402</v>
      </c>
      <c r="H19" s="39">
        <v>12432</v>
      </c>
      <c r="I19" s="39">
        <v>2985</v>
      </c>
      <c r="J19" s="39">
        <v>24981.41</v>
      </c>
      <c r="K19" s="39">
        <v>8951.9500000000007</v>
      </c>
      <c r="L19" s="39">
        <v>40156.572500000002</v>
      </c>
      <c r="M19" s="39">
        <v>10654.9</v>
      </c>
      <c r="N19" s="39">
        <v>13775.1</v>
      </c>
      <c r="O19" s="39">
        <v>16051.713400000001</v>
      </c>
      <c r="P19" s="25">
        <v>488362.04966000002</v>
      </c>
      <c r="Q19" s="26"/>
      <c r="R19" s="26"/>
      <c r="S19" s="26"/>
      <c r="T19" s="26"/>
    </row>
    <row r="20" spans="1:20" ht="115.5" x14ac:dyDescent="0.25">
      <c r="A20" s="24" t="s">
        <v>47</v>
      </c>
      <c r="B20" s="39">
        <v>3014.31765</v>
      </c>
      <c r="C20" s="39">
        <v>2500</v>
      </c>
      <c r="D20" s="39"/>
      <c r="E20" s="39"/>
      <c r="F20" s="39"/>
      <c r="G20" s="39">
        <v>55</v>
      </c>
      <c r="H20" s="39"/>
      <c r="I20" s="39"/>
      <c r="J20" s="39">
        <v>444</v>
      </c>
      <c r="K20" s="39">
        <v>300</v>
      </c>
      <c r="L20" s="39">
        <v>777.51199999999994</v>
      </c>
      <c r="M20" s="39"/>
      <c r="N20" s="39">
        <v>14.574999999999999</v>
      </c>
      <c r="O20" s="39"/>
      <c r="P20" s="25">
        <v>7105.4046500000004</v>
      </c>
      <c r="Q20" s="26"/>
      <c r="R20" s="26"/>
      <c r="S20" s="26"/>
      <c r="T20" s="26"/>
    </row>
    <row r="21" spans="1:20" ht="153.75" x14ac:dyDescent="0.25">
      <c r="A21" s="24" t="s">
        <v>48</v>
      </c>
      <c r="B21" s="39">
        <v>121.16800000000001</v>
      </c>
      <c r="C21" s="39">
        <v>25.639900000000001</v>
      </c>
      <c r="D21" s="39"/>
      <c r="E21" s="39"/>
      <c r="F21" s="39"/>
      <c r="G21" s="39"/>
      <c r="H21" s="39">
        <v>3.7250000000000001</v>
      </c>
      <c r="I21" s="39"/>
      <c r="J21" s="39">
        <v>7.45</v>
      </c>
      <c r="K21" s="39">
        <v>4.0101599999999999</v>
      </c>
      <c r="L21" s="39"/>
      <c r="M21" s="39"/>
      <c r="N21" s="39"/>
      <c r="O21" s="39"/>
      <c r="P21" s="25">
        <v>161.99306000000001</v>
      </c>
      <c r="Q21" s="26"/>
      <c r="R21" s="26"/>
      <c r="S21" s="26"/>
      <c r="T21" s="26"/>
    </row>
    <row r="22" spans="1:20" ht="90" x14ac:dyDescent="0.25">
      <c r="A22" s="24" t="s">
        <v>49</v>
      </c>
      <c r="B22" s="39">
        <v>150</v>
      </c>
      <c r="C22" s="39"/>
      <c r="D22" s="39"/>
      <c r="E22" s="39"/>
      <c r="F22" s="39"/>
      <c r="G22" s="39"/>
      <c r="H22" s="39"/>
      <c r="I22" s="39"/>
      <c r="J22" s="39"/>
      <c r="K22" s="39"/>
      <c r="L22" s="39"/>
      <c r="M22" s="39"/>
      <c r="N22" s="39"/>
      <c r="O22" s="39"/>
      <c r="P22" s="25">
        <v>150</v>
      </c>
      <c r="Q22" s="26"/>
      <c r="R22" s="26"/>
      <c r="S22" s="26"/>
      <c r="T22" s="26"/>
    </row>
    <row r="23" spans="1:20" ht="141" x14ac:dyDescent="0.25">
      <c r="A23" s="24" t="s">
        <v>50</v>
      </c>
      <c r="B23" s="39">
        <v>8619.3178599999992</v>
      </c>
      <c r="C23" s="39">
        <v>2323</v>
      </c>
      <c r="D23" s="39">
        <v>400</v>
      </c>
      <c r="E23" s="39">
        <v>300</v>
      </c>
      <c r="F23" s="39">
        <v>135</v>
      </c>
      <c r="G23" s="39">
        <v>365.24700000000001</v>
      </c>
      <c r="H23" s="39">
        <v>65.75</v>
      </c>
      <c r="I23" s="39">
        <v>31</v>
      </c>
      <c r="J23" s="39">
        <v>1660</v>
      </c>
      <c r="K23" s="39">
        <v>288.33300000000003</v>
      </c>
      <c r="L23" s="39">
        <v>710.50699999999995</v>
      </c>
      <c r="M23" s="39">
        <v>223.93</v>
      </c>
      <c r="N23" s="39">
        <v>297.49695000000003</v>
      </c>
      <c r="O23" s="39">
        <v>388.86433</v>
      </c>
      <c r="P23" s="25">
        <v>15808.44614</v>
      </c>
      <c r="Q23" s="26"/>
      <c r="R23" s="26"/>
      <c r="S23" s="26"/>
      <c r="T23" s="26"/>
    </row>
    <row r="24" spans="1:20" ht="153.75" x14ac:dyDescent="0.25">
      <c r="A24" s="24" t="s">
        <v>51</v>
      </c>
      <c r="B24" s="39">
        <v>155048.13584</v>
      </c>
      <c r="C24" s="39">
        <v>55747.036999999997</v>
      </c>
      <c r="D24" s="39">
        <v>13510.913</v>
      </c>
      <c r="E24" s="39">
        <v>9500</v>
      </c>
      <c r="F24" s="39">
        <v>2704</v>
      </c>
      <c r="G24" s="39">
        <v>6671.3</v>
      </c>
      <c r="H24" s="39">
        <v>3082.75</v>
      </c>
      <c r="I24" s="39">
        <v>1952</v>
      </c>
      <c r="J24" s="39">
        <v>19557.7</v>
      </c>
      <c r="K24" s="39">
        <v>3230.3040000000001</v>
      </c>
      <c r="L24" s="39">
        <v>4631.4221900000002</v>
      </c>
      <c r="M24" s="39">
        <v>5079.6400000000003</v>
      </c>
      <c r="N24" s="39">
        <v>10526.2</v>
      </c>
      <c r="O24" s="39">
        <v>5434.8739999999998</v>
      </c>
      <c r="P24" s="25">
        <v>296676.27603000001</v>
      </c>
      <c r="Q24" s="26"/>
      <c r="R24" s="26"/>
      <c r="S24" s="26"/>
      <c r="T24" s="26"/>
    </row>
    <row r="25" spans="1:20" ht="77.25" x14ac:dyDescent="0.25">
      <c r="A25" s="24" t="s">
        <v>52</v>
      </c>
      <c r="B25" s="39">
        <v>33790.864249999999</v>
      </c>
      <c r="C25" s="39">
        <v>5958.1949999999997</v>
      </c>
      <c r="D25" s="39">
        <v>2697.5830000000001</v>
      </c>
      <c r="E25" s="39">
        <v>1660</v>
      </c>
      <c r="F25" s="39">
        <v>169.4</v>
      </c>
      <c r="G25" s="39">
        <v>2800</v>
      </c>
      <c r="H25" s="39">
        <v>215.708</v>
      </c>
      <c r="I25" s="39"/>
      <c r="J25" s="39">
        <v>1724.79315</v>
      </c>
      <c r="K25" s="39"/>
      <c r="L25" s="39">
        <v>259</v>
      </c>
      <c r="M25" s="39">
        <v>300</v>
      </c>
      <c r="N25" s="39">
        <v>2061.0220800000002</v>
      </c>
      <c r="O25" s="39">
        <v>1383.414</v>
      </c>
      <c r="P25" s="25">
        <v>53019.979480000002</v>
      </c>
      <c r="Q25" s="26"/>
      <c r="R25" s="26"/>
      <c r="S25" s="26"/>
      <c r="T25" s="26"/>
    </row>
    <row r="26" spans="1:20" ht="102.75" x14ac:dyDescent="0.25">
      <c r="A26" s="24" t="s">
        <v>53</v>
      </c>
      <c r="B26" s="39">
        <v>1801.3972100000001</v>
      </c>
      <c r="C26" s="39">
        <v>984.72299999999996</v>
      </c>
      <c r="D26" s="39">
        <v>120</v>
      </c>
      <c r="E26" s="39">
        <v>220</v>
      </c>
      <c r="F26" s="39">
        <v>170</v>
      </c>
      <c r="G26" s="39">
        <v>199.55</v>
      </c>
      <c r="H26" s="39">
        <v>75</v>
      </c>
      <c r="I26" s="39">
        <v>22</v>
      </c>
      <c r="J26" s="39">
        <v>188.79</v>
      </c>
      <c r="K26" s="39">
        <v>30.774000000000001</v>
      </c>
      <c r="L26" s="39">
        <v>449.24799999999999</v>
      </c>
      <c r="M26" s="39"/>
      <c r="N26" s="39">
        <v>46.05</v>
      </c>
      <c r="O26" s="39"/>
      <c r="P26" s="25">
        <v>4307.5322100000003</v>
      </c>
      <c r="Q26" s="26"/>
      <c r="R26" s="26"/>
      <c r="S26" s="26"/>
      <c r="T26" s="26"/>
    </row>
    <row r="27" spans="1:20" ht="51.75" x14ac:dyDescent="0.25">
      <c r="A27" s="24" t="s">
        <v>54</v>
      </c>
      <c r="B27" s="39"/>
      <c r="C27" s="39"/>
      <c r="D27" s="39">
        <v>74.400000000000006</v>
      </c>
      <c r="E27" s="39">
        <v>27.95</v>
      </c>
      <c r="F27" s="39">
        <v>12.8</v>
      </c>
      <c r="G27" s="39">
        <v>53.55</v>
      </c>
      <c r="H27" s="39">
        <v>18.649999999999999</v>
      </c>
      <c r="I27" s="39"/>
      <c r="J27" s="39">
        <v>99.35</v>
      </c>
      <c r="K27" s="39">
        <v>15.1</v>
      </c>
      <c r="L27" s="39">
        <v>28.7</v>
      </c>
      <c r="M27" s="39">
        <v>24.4</v>
      </c>
      <c r="N27" s="39">
        <v>28.15</v>
      </c>
      <c r="O27" s="39">
        <v>12.45</v>
      </c>
      <c r="P27" s="25">
        <v>395.5</v>
      </c>
      <c r="Q27" s="26"/>
      <c r="R27" s="26"/>
      <c r="S27" s="26"/>
      <c r="T27" s="26"/>
    </row>
    <row r="28" spans="1:20" ht="77.25" x14ac:dyDescent="0.25">
      <c r="A28" s="24" t="s">
        <v>55</v>
      </c>
      <c r="B28" s="39">
        <v>1014.9575599999999</v>
      </c>
      <c r="C28" s="39">
        <v>800</v>
      </c>
      <c r="D28" s="39"/>
      <c r="E28" s="39"/>
      <c r="F28" s="39"/>
      <c r="G28" s="39">
        <v>241.458</v>
      </c>
      <c r="H28" s="39"/>
      <c r="I28" s="39"/>
      <c r="J28" s="39">
        <v>96</v>
      </c>
      <c r="K28" s="39">
        <v>428</v>
      </c>
      <c r="L28" s="39"/>
      <c r="M28" s="39">
        <v>300</v>
      </c>
      <c r="N28" s="39"/>
      <c r="O28" s="39"/>
      <c r="P28" s="25">
        <v>2880.4155599999999</v>
      </c>
      <c r="Q28" s="26"/>
      <c r="R28" s="26"/>
      <c r="S28" s="26"/>
      <c r="T28" s="26"/>
    </row>
    <row r="29" spans="1:20" ht="102.75" x14ac:dyDescent="0.25">
      <c r="A29" s="24" t="s">
        <v>56</v>
      </c>
      <c r="B29" s="39"/>
      <c r="C29" s="39"/>
      <c r="D29" s="39">
        <v>1300</v>
      </c>
      <c r="E29" s="39"/>
      <c r="F29" s="39"/>
      <c r="G29" s="39"/>
      <c r="H29" s="39"/>
      <c r="I29" s="39"/>
      <c r="J29" s="39"/>
      <c r="K29" s="39">
        <v>4000</v>
      </c>
      <c r="L29" s="39"/>
      <c r="M29" s="39"/>
      <c r="N29" s="39"/>
      <c r="O29" s="39">
        <v>416.1</v>
      </c>
      <c r="P29" s="25">
        <v>5716.1</v>
      </c>
      <c r="Q29" s="26"/>
      <c r="R29" s="26"/>
      <c r="S29" s="26"/>
      <c r="T29" s="26"/>
    </row>
    <row r="30" spans="1:20" ht="204.75" x14ac:dyDescent="0.25">
      <c r="A30" s="24" t="s">
        <v>57</v>
      </c>
      <c r="B30" s="39">
        <v>300</v>
      </c>
      <c r="C30" s="39"/>
      <c r="D30" s="39"/>
      <c r="E30" s="39"/>
      <c r="F30" s="39"/>
      <c r="G30" s="39"/>
      <c r="H30" s="39"/>
      <c r="I30" s="39"/>
      <c r="J30" s="39"/>
      <c r="K30" s="39"/>
      <c r="L30" s="39"/>
      <c r="M30" s="39"/>
      <c r="N30" s="39"/>
      <c r="O30" s="39"/>
      <c r="P30" s="25">
        <v>300</v>
      </c>
      <c r="Q30" s="26"/>
      <c r="R30" s="26"/>
      <c r="S30" s="26"/>
      <c r="T30" s="26"/>
    </row>
    <row r="31" spans="1:20" ht="102.75" x14ac:dyDescent="0.25">
      <c r="A31" s="24" t="s">
        <v>58</v>
      </c>
      <c r="B31" s="39"/>
      <c r="C31" s="39"/>
      <c r="D31" s="39"/>
      <c r="E31" s="39"/>
      <c r="F31" s="39"/>
      <c r="G31" s="39"/>
      <c r="H31" s="39"/>
      <c r="I31" s="39"/>
      <c r="J31" s="39"/>
      <c r="K31" s="39"/>
      <c r="L31" s="39"/>
      <c r="M31" s="39"/>
      <c r="N31" s="39"/>
      <c r="O31" s="39">
        <v>3512.7820000000002</v>
      </c>
      <c r="P31" s="25">
        <v>3512.7820000000002</v>
      </c>
      <c r="Q31" s="26"/>
      <c r="R31" s="26"/>
      <c r="S31" s="26"/>
      <c r="T31" s="26"/>
    </row>
    <row r="32" spans="1:20" ht="64.5" x14ac:dyDescent="0.25">
      <c r="A32" s="24" t="s">
        <v>59</v>
      </c>
      <c r="B32" s="39"/>
      <c r="C32" s="39"/>
      <c r="D32" s="39"/>
      <c r="E32" s="39"/>
      <c r="F32" s="39"/>
      <c r="G32" s="39"/>
      <c r="H32" s="39"/>
      <c r="I32" s="39"/>
      <c r="J32" s="39">
        <v>37992</v>
      </c>
      <c r="K32" s="39"/>
      <c r="L32" s="39"/>
      <c r="M32" s="39"/>
      <c r="N32" s="39"/>
      <c r="O32" s="39"/>
      <c r="P32" s="25">
        <v>37992</v>
      </c>
      <c r="Q32" s="26"/>
      <c r="R32" s="26"/>
      <c r="S32" s="26"/>
      <c r="T32" s="26"/>
    </row>
    <row r="33" spans="1:20" ht="51.75" x14ac:dyDescent="0.25">
      <c r="A33" s="24" t="s">
        <v>60</v>
      </c>
      <c r="B33" s="39">
        <v>81.097629999999995</v>
      </c>
      <c r="C33" s="39"/>
      <c r="D33" s="39"/>
      <c r="E33" s="39"/>
      <c r="F33" s="39"/>
      <c r="G33" s="39"/>
      <c r="H33" s="39"/>
      <c r="I33" s="39"/>
      <c r="J33" s="39"/>
      <c r="K33" s="39"/>
      <c r="L33" s="39"/>
      <c r="M33" s="39"/>
      <c r="N33" s="39"/>
      <c r="O33" s="39"/>
      <c r="P33" s="25">
        <v>81.097629999999995</v>
      </c>
      <c r="Q33" s="26"/>
      <c r="R33" s="26"/>
      <c r="S33" s="26"/>
      <c r="T33" s="26"/>
    </row>
    <row r="34" spans="1:20" ht="128.25" x14ac:dyDescent="0.25">
      <c r="A34" s="24" t="s">
        <v>61</v>
      </c>
      <c r="B34" s="39"/>
      <c r="C34" s="39"/>
      <c r="D34" s="39">
        <v>892.5</v>
      </c>
      <c r="E34" s="39">
        <v>335.15</v>
      </c>
      <c r="F34" s="39">
        <v>153.80000000000001</v>
      </c>
      <c r="G34" s="39">
        <v>642.75</v>
      </c>
      <c r="H34" s="39">
        <v>223.8</v>
      </c>
      <c r="I34" s="39">
        <v>67.55</v>
      </c>
      <c r="J34" s="39">
        <v>1192.3499999999999</v>
      </c>
      <c r="K34" s="39">
        <v>196.5</v>
      </c>
      <c r="L34" s="39">
        <v>373.25</v>
      </c>
      <c r="M34" s="39">
        <v>317.10000000000002</v>
      </c>
      <c r="N34" s="39">
        <v>366.1</v>
      </c>
      <c r="O34" s="39">
        <v>161.85</v>
      </c>
      <c r="P34" s="25">
        <v>4922.7</v>
      </c>
      <c r="Q34" s="26"/>
      <c r="R34" s="26"/>
      <c r="S34" s="26"/>
      <c r="T34" s="26"/>
    </row>
    <row r="35" spans="1:20" x14ac:dyDescent="0.25">
      <c r="A35" s="24" t="s">
        <v>62</v>
      </c>
      <c r="B35" s="39"/>
      <c r="C35" s="39">
        <v>125</v>
      </c>
      <c r="D35" s="39"/>
      <c r="E35" s="39"/>
      <c r="F35" s="39"/>
      <c r="G35" s="39"/>
      <c r="H35" s="39"/>
      <c r="I35" s="39"/>
      <c r="J35" s="39"/>
      <c r="K35" s="39"/>
      <c r="L35" s="39"/>
      <c r="M35" s="39"/>
      <c r="N35" s="39"/>
      <c r="O35" s="39"/>
      <c r="P35" s="25">
        <v>125</v>
      </c>
      <c r="Q35" s="26"/>
      <c r="R35" s="26"/>
      <c r="S35" s="26"/>
      <c r="T35" s="26"/>
    </row>
    <row r="36" spans="1:20" x14ac:dyDescent="0.25">
      <c r="A36" s="32" t="s">
        <v>63</v>
      </c>
      <c r="B36" s="40">
        <v>531049.49312</v>
      </c>
      <c r="C36" s="40">
        <v>341462.86872999999</v>
      </c>
      <c r="D36" s="40">
        <v>100971.185</v>
      </c>
      <c r="E36" s="40">
        <v>66057.97</v>
      </c>
      <c r="F36" s="40">
        <v>33369.625</v>
      </c>
      <c r="G36" s="40">
        <v>87050.877779999995</v>
      </c>
      <c r="H36" s="40">
        <v>40571.626550000001</v>
      </c>
      <c r="I36" s="40">
        <v>11770.05</v>
      </c>
      <c r="J36" s="40">
        <v>127312.07446</v>
      </c>
      <c r="K36" s="40">
        <v>32079.632160000001</v>
      </c>
      <c r="L36" s="40">
        <v>95328.239289999998</v>
      </c>
      <c r="M36" s="40">
        <v>45023.762999999999</v>
      </c>
      <c r="N36" s="40">
        <v>59726.785029999999</v>
      </c>
      <c r="O36" s="40">
        <v>43271.420059999997</v>
      </c>
      <c r="P36" s="25">
        <v>1615045.6101800001</v>
      </c>
      <c r="Q36" s="33"/>
      <c r="R36" s="33"/>
      <c r="S36" s="33"/>
      <c r="T36" s="33"/>
    </row>
    <row r="38" spans="1:20" x14ac:dyDescent="0.25">
      <c r="A38" s="36" t="s">
        <v>30</v>
      </c>
      <c r="B38" s="35">
        <f>Учреждения!B77+'Муниципальные районы'!P36</f>
        <v>4020618.0633800002</v>
      </c>
    </row>
    <row r="39" spans="1:20" ht="32.25" customHeight="1" x14ac:dyDescent="0.25">
      <c r="A39" s="36" t="s">
        <v>130</v>
      </c>
      <c r="B39" s="35">
        <v>3062625.6</v>
      </c>
    </row>
  </sheetData>
  <pageMargins left="0.23622047244094491" right="0.17" top="0.23" bottom="0.37" header="0.18" footer="0.17"/>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2018-06-13T04:13:36Z</dcterms:modified>
</cp:coreProperties>
</file>