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Бюджетополучатели!$E$9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Бюджетополучатели!$22:$23</definedName>
    <definedName name="_xlnm.Print_Titles" localSheetId="1">'Муниципальные районы'!$1:$3</definedName>
    <definedName name="_xlnm.Print_Area" localSheetId="0">Бюджетополучатели!$A$1:$D$67</definedName>
    <definedName name="_xlnm.Print_Area" localSheetId="1">'Муниципальные районы'!$A$1:$P$35</definedName>
  </definedNames>
  <calcPr calcId="162913" refMode="R1C1"/>
</workbook>
</file>

<file path=xl/calcChain.xml><?xml version="1.0" encoding="utf-8"?>
<calcChain xmlns="http://schemas.openxmlformats.org/spreadsheetml/2006/main">
  <c r="D13" i="1" l="1"/>
  <c r="D10" i="1" l="1"/>
  <c r="D9" i="1" s="1"/>
  <c r="D6" i="1" s="1"/>
  <c r="E3" i="1" l="1"/>
  <c r="H1" i="1" l="1"/>
  <c r="F1" i="1" l="1"/>
  <c r="E6" i="1" s="1"/>
  <c r="A2" i="1" s="1"/>
  <c r="G3" i="1" l="1"/>
  <c r="F3" i="1" l="1"/>
  <c r="A2" i="2"/>
  <c r="G1" i="1" l="1"/>
  <c r="A5" i="1" s="1"/>
  <c r="G2" i="1"/>
  <c r="F2" i="1"/>
</calcChain>
</file>

<file path=xl/sharedStrings.xml><?xml version="1.0" encoding="utf-8"?>
<sst xmlns="http://schemas.openxmlformats.org/spreadsheetml/2006/main" count="120" uniqueCount="118">
  <si>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</si>
  <si>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</si>
  <si>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</si>
  <si>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</si>
  <si>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</si>
  <si>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</si>
  <si>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</si>
  <si>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</si>
  <si>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</si>
  <si>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</si>
  <si>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</si>
  <si>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</si>
  <si>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</si>
  <si>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</si>
  <si>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</si>
  <si>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</si>
  <si>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</si>
  <si>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</si>
  <si>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</si>
  <si>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</si>
  <si>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</si>
  <si>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</si>
  <si>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</si>
  <si>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</si>
  <si>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</si>
  <si>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</si>
  <si>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</si>
  <si>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</si>
  <si>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</si>
  <si>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</si>
  <si>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</si>
  <si>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</si>
  <si>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</si>
  <si>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01.01.2018</t>
  </si>
  <si>
    <t>01.06.2018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</si>
  <si>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</si>
  <si>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</si>
  <si>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</si>
  <si>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</si>
  <si>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</si>
  <si>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</si>
  <si>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</si>
  <si>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</si>
  <si>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</si>
  <si>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</si>
  <si>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</si>
  <si>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</si>
  <si>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</si>
  <si>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</si>
  <si>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</si>
  <si>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</si>
  <si>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</si>
  <si>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</si>
  <si>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</si>
  <si>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</si>
  <si>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</si>
  <si>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</si>
  <si>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</si>
  <si>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</si>
  <si>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</si>
  <si>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</si>
  <si>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</si>
  <si>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</si>
  <si>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</si>
  <si>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Реализация мероприятий по обеспечению жильем молодых семей</t>
  </si>
  <si>
    <t>Поддержка отрасли культуры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</si>
  <si>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</si>
  <si>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</si>
  <si>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</si>
  <si>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</si>
  <si>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</si>
  <si>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</si>
  <si>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</si>
  <si>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</si>
  <si>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</si>
  <si>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</si>
  <si>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</si>
  <si>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</si>
  <si>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</si>
  <si>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</si>
  <si>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</si>
  <si>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</si>
  <si>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</si>
  <si>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</si>
  <si>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</si>
  <si>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</si>
  <si>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</si>
  <si>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</si>
  <si>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</si>
  <si>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</si>
  <si>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</si>
  <si>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</si>
  <si>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</si>
  <si>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</si>
  <si>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</si>
  <si>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</si>
  <si>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</si>
  <si>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</si>
  <si>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</si>
  <si>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</si>
  <si>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</si>
  <si>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</si>
  <si>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</si>
  <si>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</si>
  <si>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</si>
  <si>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</si>
  <si>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</si>
  <si>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</si>
  <si>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</si>
  <si>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31.05.2018</t>
  </si>
  <si>
    <t>01.05.2018</t>
  </si>
  <si>
    <t>Остатки средств на 01.06.2018 года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</si>
  <si>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</si>
  <si>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Иные межбюджетные трансферты на приобретение медицинского оборудования за счет средств резервного фонда Президента Российской Федерации</t>
  </si>
  <si>
    <t>Иные межбюджетные трансферты на реализацию отдельных полномочий в области лекарственного обеспечения за счет средств резервного фонда Правительства Российской Федерации</t>
  </si>
  <si>
    <t>Иные межбюджетные трансферты на приобретение мобильного сценического комплекса за счет средств резервного фонда Президента Российской Федерации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</si>
  <si>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</si>
  <si>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Процентные платежи по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</si>
</sst>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2" borderId="0" xfId="0" applyFont="1" applyFill="1" applyBorder="1" applyAlignment="1"/>
    <xf numFmtId="0" fontId="12" fillId="0" borderId="4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left" vertical="center" wrapText="1"/>
    </xf>
    <xf numFmtId="0" fontId="18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0" borderId="0" xfId="0" applyFont="1"/>
    <xf numFmtId="0" fontId="20" fillId="0" borderId="4" xfId="0" applyFont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164" fontId="16" fillId="0" borderId="4" xfId="0" applyNumberFormat="1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left" wrapText="1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topLeftCell="A10" zoomScaleNormal="100" zoomScaleSheetLayoutView="100" workbookViewId="0">
      <selection activeCell="C73" sqref="C73"/>
    </sheetView>
  </sheetViews>
  <sheetFormatPr defaultRowHeight="14.4" x14ac:dyDescent="0.3"/>
  <cols>
    <col min="1" max="1" width="79.44140625" customWidth="1"/>
    <col min="2" max="2" width="14.33203125" customWidth="1"/>
    <col min="3" max="3" width="20.33203125" customWidth="1"/>
    <col min="4" max="4" width="19.21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1" t="s">
        <v>9</v>
      </c>
      <c r="B1" s="41"/>
      <c r="C1" s="41"/>
      <c r="D1" s="41"/>
      <c r="E1" s="28" t="s">
        <v>110</v>
      </c>
      <c r="F1" s="29" t="str">
        <f>TEXT(E1,"[$-FC19]ММ")</f>
        <v>05</v>
      </c>
      <c r="G1" s="29" t="str">
        <f>TEXT(E1,"[$-FC19]ДД.ММ.ГГГ \г")</f>
        <v>01.05.2018 г</v>
      </c>
      <c r="H1" s="29" t="str">
        <f>TEXT(E1,"[$-FC19]ГГГГ")</f>
        <v>2018</v>
      </c>
    </row>
    <row r="2" spans="1:8" ht="15.6" x14ac:dyDescent="0.3">
      <c r="A2" s="41" t="str">
        <f>CONCATENATE("доходов и расходов краевого бюджета за ",period," ",H1," года")</f>
        <v>доходов и расходов краевого бюджета за май 2018 года</v>
      </c>
      <c r="B2" s="41"/>
      <c r="C2" s="41"/>
      <c r="D2" s="41"/>
      <c r="E2" s="28" t="s">
        <v>109</v>
      </c>
      <c r="F2" s="29" t="str">
        <f>TEXT(E2,"[$-FC19]ДД ММММ ГГГ \г")</f>
        <v>31 мая 2018 г</v>
      </c>
      <c r="G2" s="29" t="str">
        <f>TEXT(E2,"[$-FC19]ДД.ММ.ГГГ \г")</f>
        <v>31.05.2018 г</v>
      </c>
      <c r="H2" s="30"/>
    </row>
    <row r="3" spans="1:8" x14ac:dyDescent="0.3">
      <c r="A3" s="1"/>
      <c r="B3" s="2"/>
      <c r="C3" s="2"/>
      <c r="D3" s="3"/>
      <c r="E3" s="29">
        <f>EndDate+1</f>
        <v>43253</v>
      </c>
      <c r="F3" s="29" t="str">
        <f>TEXT(E3,"[$-FC19]ДД ММММ ГГГ \г")</f>
        <v>02 июня 2018 г</v>
      </c>
      <c r="G3" s="29" t="str">
        <f>TEXT(E3,"[$-FC19]ДД.ММ.ГГГ \г")</f>
        <v>02.06.2018 г</v>
      </c>
      <c r="H3" s="29"/>
    </row>
    <row r="4" spans="1:8" x14ac:dyDescent="0.3">
      <c r="A4" s="4"/>
      <c r="B4" s="5"/>
      <c r="C4" s="5"/>
      <c r="D4" s="6" t="s">
        <v>0</v>
      </c>
      <c r="E4" s="29"/>
      <c r="F4" s="29"/>
      <c r="G4" s="29"/>
      <c r="H4" s="29"/>
    </row>
    <row r="5" spans="1:8" x14ac:dyDescent="0.3">
      <c r="A5" s="42" t="str">
        <f>CONCATENATE("Остатки средств на ",G1,"ода")</f>
        <v>Остатки средств на 01.05.2018 года</v>
      </c>
      <c r="B5" s="43"/>
      <c r="C5" s="43"/>
      <c r="D5" s="7">
        <v>3063468</v>
      </c>
      <c r="E5" s="30"/>
      <c r="F5" s="29"/>
      <c r="G5" s="29"/>
      <c r="H5" s="29"/>
    </row>
    <row r="6" spans="1:8" x14ac:dyDescent="0.3">
      <c r="A6" s="45" t="s">
        <v>1</v>
      </c>
      <c r="B6" s="51"/>
      <c r="C6" s="51"/>
      <c r="D6" s="8">
        <f>D9-D7</f>
        <v>2238273.6507799998</v>
      </c>
      <c r="E6" s="29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май</v>
      </c>
      <c r="F6" s="29"/>
      <c r="G6" s="29"/>
      <c r="H6" s="29"/>
    </row>
    <row r="7" spans="1:8" x14ac:dyDescent="0.3">
      <c r="A7" s="52" t="s">
        <v>10</v>
      </c>
      <c r="B7" s="51"/>
      <c r="C7" s="51"/>
      <c r="D7" s="10">
        <v>4268715</v>
      </c>
      <c r="E7" s="29"/>
      <c r="F7" s="29"/>
      <c r="G7" s="29"/>
      <c r="H7" s="29"/>
    </row>
    <row r="8" spans="1:8" x14ac:dyDescent="0.3">
      <c r="A8" s="52" t="s">
        <v>11</v>
      </c>
      <c r="B8" s="51"/>
      <c r="C8" s="51"/>
      <c r="D8" s="8">
        <v>956430.9</v>
      </c>
      <c r="E8" s="29" t="s">
        <v>33</v>
      </c>
    </row>
    <row r="9" spans="1:8" x14ac:dyDescent="0.3">
      <c r="A9" s="53" t="s">
        <v>12</v>
      </c>
      <c r="B9" s="54"/>
      <c r="C9" s="54"/>
      <c r="D9" s="10">
        <f>D11+D10-D5</f>
        <v>6506988.6507799998</v>
      </c>
      <c r="E9" s="29" t="s">
        <v>34</v>
      </c>
    </row>
    <row r="10" spans="1:8" x14ac:dyDescent="0.3">
      <c r="A10" s="53" t="s">
        <v>13</v>
      </c>
      <c r="B10" s="54"/>
      <c r="C10" s="54"/>
      <c r="D10" s="10">
        <f>B67+'Муниципальные районы'!P35</f>
        <v>6237598.0507800002</v>
      </c>
    </row>
    <row r="11" spans="1:8" x14ac:dyDescent="0.3">
      <c r="A11" s="44" t="s">
        <v>111</v>
      </c>
      <c r="B11" s="45"/>
      <c r="C11" s="45"/>
      <c r="D11" s="9">
        <v>3332858.6</v>
      </c>
    </row>
    <row r="12" spans="1:8" x14ac:dyDescent="0.3">
      <c r="A12" s="55" t="s">
        <v>14</v>
      </c>
      <c r="B12" s="56"/>
      <c r="C12" s="56"/>
      <c r="D12" s="9"/>
    </row>
    <row r="13" spans="1:8" x14ac:dyDescent="0.3">
      <c r="A13" s="55" t="s">
        <v>15</v>
      </c>
      <c r="B13" s="56"/>
      <c r="C13" s="56"/>
      <c r="D13" s="9">
        <f>SUM(D14:D19)</f>
        <v>115936.5</v>
      </c>
    </row>
    <row r="14" spans="1:8" ht="42.6" customHeight="1" x14ac:dyDescent="0.3">
      <c r="A14" s="57" t="s">
        <v>116</v>
      </c>
      <c r="B14" s="45"/>
      <c r="C14" s="45"/>
      <c r="D14" s="8">
        <v>0.8</v>
      </c>
    </row>
    <row r="15" spans="1:8" ht="43.8" customHeight="1" x14ac:dyDescent="0.3">
      <c r="A15" s="57" t="s">
        <v>112</v>
      </c>
      <c r="B15" s="45"/>
      <c r="C15" s="45"/>
      <c r="D15" s="8">
        <v>89.8</v>
      </c>
    </row>
    <row r="16" spans="1:8" ht="29.4" customHeight="1" x14ac:dyDescent="0.3">
      <c r="A16" s="57" t="s">
        <v>113</v>
      </c>
      <c r="B16" s="45"/>
      <c r="C16" s="45"/>
      <c r="D16" s="8">
        <v>35902.800000000003</v>
      </c>
    </row>
    <row r="17" spans="1:4" ht="30" customHeight="1" x14ac:dyDescent="0.3">
      <c r="A17" s="57" t="s">
        <v>114</v>
      </c>
      <c r="B17" s="45"/>
      <c r="C17" s="45"/>
      <c r="D17" s="8">
        <v>12115.6</v>
      </c>
    </row>
    <row r="18" spans="1:4" ht="28.8" customHeight="1" x14ac:dyDescent="0.3">
      <c r="A18" s="57" t="s">
        <v>115</v>
      </c>
      <c r="B18" s="45"/>
      <c r="C18" s="45"/>
      <c r="D18" s="8">
        <v>38587.800000000003</v>
      </c>
    </row>
    <row r="19" spans="1:4" ht="31.2" customHeight="1" x14ac:dyDescent="0.3">
      <c r="A19" s="57" t="s">
        <v>115</v>
      </c>
      <c r="B19" s="45"/>
      <c r="C19" s="45"/>
      <c r="D19" s="8">
        <v>29239.7</v>
      </c>
    </row>
    <row r="20" spans="1:4" x14ac:dyDescent="0.3">
      <c r="A20" s="23"/>
      <c r="B20" s="24"/>
      <c r="C20" s="24"/>
      <c r="D20" s="22"/>
    </row>
    <row r="21" spans="1:4" ht="22.8" customHeight="1" x14ac:dyDescent="0.3">
      <c r="A21" s="25" t="s">
        <v>16</v>
      </c>
      <c r="B21" s="11"/>
      <c r="C21" s="11"/>
      <c r="D21" s="12"/>
    </row>
    <row r="22" spans="1:4" x14ac:dyDescent="0.3">
      <c r="A22" s="46" t="s">
        <v>17</v>
      </c>
      <c r="B22" s="48" t="s">
        <v>2</v>
      </c>
      <c r="C22" s="49" t="s">
        <v>3</v>
      </c>
      <c r="D22" s="50"/>
    </row>
    <row r="23" spans="1:4" ht="40.799999999999997" customHeight="1" x14ac:dyDescent="0.3">
      <c r="A23" s="47"/>
      <c r="B23" s="48"/>
      <c r="C23" s="26" t="s">
        <v>4</v>
      </c>
      <c r="D23" s="26" t="s">
        <v>5</v>
      </c>
    </row>
    <row r="24" spans="1:4" x14ac:dyDescent="0.3">
      <c r="A24" s="13" t="s">
        <v>67</v>
      </c>
      <c r="B24" s="37">
        <v>18642.692029999998</v>
      </c>
      <c r="C24" s="37">
        <v>11321.70413</v>
      </c>
      <c r="D24" s="37">
        <v>3040.9302299999999</v>
      </c>
    </row>
    <row r="25" spans="1:4" x14ac:dyDescent="0.3">
      <c r="A25" s="13" t="s">
        <v>68</v>
      </c>
      <c r="B25" s="37">
        <v>3369.6529599999999</v>
      </c>
      <c r="C25" s="37">
        <v>1859.1853599999999</v>
      </c>
      <c r="D25" s="37">
        <v>1.0000000000000001E-5</v>
      </c>
    </row>
    <row r="26" spans="1:4" x14ac:dyDescent="0.3">
      <c r="A26" s="13" t="s">
        <v>69</v>
      </c>
      <c r="B26" s="37">
        <v>3783.27045</v>
      </c>
      <c r="C26" s="37">
        <v>2920.47912</v>
      </c>
      <c r="D26" s="37">
        <v>862.79133000000002</v>
      </c>
    </row>
    <row r="27" spans="1:4" x14ac:dyDescent="0.3">
      <c r="A27" s="13" t="s">
        <v>70</v>
      </c>
      <c r="B27" s="37">
        <v>61997.776769999997</v>
      </c>
      <c r="C27" s="37">
        <v>16816.941989999999</v>
      </c>
      <c r="D27" s="37">
        <v>5863.1491400000004</v>
      </c>
    </row>
    <row r="28" spans="1:4" ht="27.6" x14ac:dyDescent="0.3">
      <c r="A28" s="13" t="s">
        <v>71</v>
      </c>
      <c r="B28" s="37">
        <v>169184.45963</v>
      </c>
      <c r="C28" s="37">
        <v>4517.9233299999996</v>
      </c>
      <c r="D28" s="37">
        <v>1513.4297899999999</v>
      </c>
    </row>
    <row r="29" spans="1:4" x14ac:dyDescent="0.3">
      <c r="A29" s="13" t="s">
        <v>72</v>
      </c>
      <c r="B29" s="37">
        <v>7671.6961899999997</v>
      </c>
      <c r="C29" s="37">
        <v>1264.2049300000001</v>
      </c>
      <c r="D29" s="37">
        <v>575.60359000000005</v>
      </c>
    </row>
    <row r="30" spans="1:4" x14ac:dyDescent="0.3">
      <c r="A30" s="13" t="s">
        <v>73</v>
      </c>
      <c r="B30" s="37">
        <v>32055.666069999999</v>
      </c>
      <c r="C30" s="37">
        <v>1023.5029</v>
      </c>
      <c r="D30" s="37">
        <v>484.65690999999998</v>
      </c>
    </row>
    <row r="31" spans="1:4" x14ac:dyDescent="0.3">
      <c r="A31" s="13" t="s">
        <v>74</v>
      </c>
      <c r="B31" s="37">
        <v>407330.97941999999</v>
      </c>
      <c r="C31" s="37">
        <v>2406.8808100000001</v>
      </c>
      <c r="D31" s="37">
        <v>1015.25751</v>
      </c>
    </row>
    <row r="32" spans="1:4" x14ac:dyDescent="0.3">
      <c r="A32" s="13" t="s">
        <v>75</v>
      </c>
      <c r="B32" s="37">
        <v>10578.537969999998</v>
      </c>
      <c r="C32" s="37">
        <v>5891.9637400000001</v>
      </c>
      <c r="D32" s="37">
        <v>1664.2627500000001</v>
      </c>
    </row>
    <row r="33" spans="1:4" x14ac:dyDescent="0.3">
      <c r="A33" s="13" t="s">
        <v>76</v>
      </c>
      <c r="B33" s="37">
        <v>110268.43418</v>
      </c>
      <c r="C33" s="37">
        <v>7389.4178899999997</v>
      </c>
      <c r="D33" s="37">
        <v>1285.6417899999999</v>
      </c>
    </row>
    <row r="34" spans="1:4" x14ac:dyDescent="0.3">
      <c r="A34" s="13" t="s">
        <v>77</v>
      </c>
      <c r="B34" s="37">
        <v>364616.52194000001</v>
      </c>
      <c r="C34" s="37">
        <v>6860.7814200000003</v>
      </c>
      <c r="D34" s="37">
        <v>2111.1435000000001</v>
      </c>
    </row>
    <row r="35" spans="1:4" x14ac:dyDescent="0.3">
      <c r="A35" s="13" t="s">
        <v>78</v>
      </c>
      <c r="B35" s="37">
        <v>643267.33620000002</v>
      </c>
      <c r="C35" s="37">
        <v>15302.471879999999</v>
      </c>
      <c r="D35" s="37">
        <v>5132.7216099999996</v>
      </c>
    </row>
    <row r="36" spans="1:4" x14ac:dyDescent="0.3">
      <c r="A36" s="13" t="s">
        <v>79</v>
      </c>
      <c r="B36" s="37">
        <v>536214.72091999999</v>
      </c>
      <c r="C36" s="37">
        <v>21446.417440000001</v>
      </c>
      <c r="D36" s="37">
        <v>6389.6147300000002</v>
      </c>
    </row>
    <row r="37" spans="1:4" x14ac:dyDescent="0.3">
      <c r="A37" s="13" t="s">
        <v>80</v>
      </c>
      <c r="B37" s="37">
        <v>87413.830449999994</v>
      </c>
      <c r="C37" s="37">
        <v>2169.2571800000001</v>
      </c>
      <c r="D37" s="37">
        <v>645.26522999999997</v>
      </c>
    </row>
    <row r="38" spans="1:4" ht="18" customHeight="1" x14ac:dyDescent="0.3">
      <c r="A38" s="13" t="s">
        <v>81</v>
      </c>
      <c r="B38" s="37">
        <v>98058.120070000004</v>
      </c>
      <c r="C38" s="37">
        <v>52939.415659999999</v>
      </c>
      <c r="D38" s="37">
        <v>16573.648550000002</v>
      </c>
    </row>
    <row r="39" spans="1:4" x14ac:dyDescent="0.3">
      <c r="A39" s="13" t="s">
        <v>82</v>
      </c>
      <c r="B39" s="37">
        <v>40132.977870000002</v>
      </c>
      <c r="C39" s="37">
        <v>1061.36717</v>
      </c>
      <c r="D39" s="37">
        <v>343.69004000000001</v>
      </c>
    </row>
    <row r="40" spans="1:4" x14ac:dyDescent="0.3">
      <c r="A40" s="13" t="s">
        <v>83</v>
      </c>
      <c r="B40" s="37">
        <v>11400.70642</v>
      </c>
      <c r="C40" s="37">
        <v>5000.2614400000002</v>
      </c>
      <c r="D40" s="37">
        <v>642.02284999999995</v>
      </c>
    </row>
    <row r="41" spans="1:4" x14ac:dyDescent="0.3">
      <c r="A41" s="13" t="s">
        <v>84</v>
      </c>
      <c r="B41" s="37">
        <v>6387.4618399999999</v>
      </c>
      <c r="C41" s="37">
        <v>2498.3181100000002</v>
      </c>
      <c r="D41" s="37">
        <v>1422.5280600000001</v>
      </c>
    </row>
    <row r="42" spans="1:4" x14ac:dyDescent="0.3">
      <c r="A42" s="13" t="s">
        <v>85</v>
      </c>
      <c r="B42" s="37">
        <v>4446.8836799999999</v>
      </c>
      <c r="C42" s="37">
        <v>2525.71803</v>
      </c>
      <c r="D42" s="37">
        <v>756.70009000000005</v>
      </c>
    </row>
    <row r="43" spans="1:4" x14ac:dyDescent="0.3">
      <c r="A43" s="13" t="s">
        <v>86</v>
      </c>
      <c r="B43" s="37">
        <v>44150.995479999998</v>
      </c>
      <c r="C43" s="37">
        <v>18560.525559999998</v>
      </c>
      <c r="D43" s="37">
        <v>5738.8774100000001</v>
      </c>
    </row>
    <row r="44" spans="1:4" x14ac:dyDescent="0.3">
      <c r="A44" s="13" t="s">
        <v>87</v>
      </c>
      <c r="B44" s="37">
        <v>15772.837310000001</v>
      </c>
      <c r="C44" s="37">
        <v>1149.3467000000001</v>
      </c>
      <c r="D44" s="37">
        <v>369.97178000000002</v>
      </c>
    </row>
    <row r="45" spans="1:4" x14ac:dyDescent="0.3">
      <c r="A45" s="13" t="s">
        <v>88</v>
      </c>
      <c r="B45" s="37">
        <v>237429.60563000001</v>
      </c>
      <c r="C45" s="37">
        <v>5338.9884899999997</v>
      </c>
      <c r="D45" s="37">
        <v>2379.84674</v>
      </c>
    </row>
    <row r="46" spans="1:4" x14ac:dyDescent="0.3">
      <c r="A46" s="13" t="s">
        <v>89</v>
      </c>
      <c r="B46" s="37">
        <v>30450.323629999999</v>
      </c>
      <c r="C46" s="37">
        <v>15970.144550000001</v>
      </c>
      <c r="D46" s="37">
        <v>4703.8718200000003</v>
      </c>
    </row>
    <row r="47" spans="1:4" x14ac:dyDescent="0.3">
      <c r="A47" s="13" t="s">
        <v>90</v>
      </c>
      <c r="B47" s="37">
        <v>4754.0629200000003</v>
      </c>
      <c r="C47" s="37">
        <v>3333.45028</v>
      </c>
      <c r="D47" s="37">
        <v>907</v>
      </c>
    </row>
    <row r="48" spans="1:4" x14ac:dyDescent="0.3">
      <c r="A48" s="13" t="s">
        <v>91</v>
      </c>
      <c r="B48" s="37">
        <v>1736.09691</v>
      </c>
      <c r="C48" s="37">
        <v>980.60400000000004</v>
      </c>
      <c r="D48" s="37">
        <v>441.46600000000001</v>
      </c>
    </row>
    <row r="49" spans="1:4" x14ac:dyDescent="0.3">
      <c r="A49" s="13" t="s">
        <v>92</v>
      </c>
      <c r="B49" s="37">
        <v>3261.41473</v>
      </c>
      <c r="C49" s="37">
        <v>1919.9801</v>
      </c>
      <c r="D49" s="37">
        <v>561.81300999999996</v>
      </c>
    </row>
    <row r="50" spans="1:4" x14ac:dyDescent="0.3">
      <c r="A50" s="13" t="s">
        <v>93</v>
      </c>
      <c r="B50" s="37">
        <v>1231.34593</v>
      </c>
      <c r="C50" s="37">
        <v>1182.0851500000001</v>
      </c>
      <c r="D50" s="37"/>
    </row>
    <row r="51" spans="1:4" x14ac:dyDescent="0.3">
      <c r="A51" s="13" t="s">
        <v>94</v>
      </c>
      <c r="B51" s="37">
        <v>2002.2776100000001</v>
      </c>
      <c r="C51" s="37">
        <v>1304.0512699999999</v>
      </c>
      <c r="D51" s="37">
        <v>352.99173000000002</v>
      </c>
    </row>
    <row r="52" spans="1:4" x14ac:dyDescent="0.3">
      <c r="A52" s="13" t="s">
        <v>95</v>
      </c>
      <c r="B52" s="37">
        <v>1477.7352100000001</v>
      </c>
      <c r="C52" s="37">
        <v>1004.58269</v>
      </c>
      <c r="D52" s="37">
        <v>248.97462999999999</v>
      </c>
    </row>
    <row r="53" spans="1:4" x14ac:dyDescent="0.3">
      <c r="A53" s="13" t="s">
        <v>96</v>
      </c>
      <c r="B53" s="37">
        <v>4147.9479099999999</v>
      </c>
      <c r="C53" s="37">
        <v>2548.1033000000002</v>
      </c>
      <c r="D53" s="37">
        <v>668.62858000000006</v>
      </c>
    </row>
    <row r="54" spans="1:4" x14ac:dyDescent="0.3">
      <c r="A54" s="13" t="s">
        <v>97</v>
      </c>
      <c r="B54" s="37">
        <v>745390.18500000006</v>
      </c>
      <c r="C54" s="37">
        <v>23729.682199999999</v>
      </c>
      <c r="D54" s="37">
        <v>7469.7212399999999</v>
      </c>
    </row>
    <row r="55" spans="1:4" x14ac:dyDescent="0.3">
      <c r="A55" s="13" t="s">
        <v>98</v>
      </c>
      <c r="B55" s="37">
        <v>280.40818999999999</v>
      </c>
      <c r="C55" s="37">
        <v>201.06075999999999</v>
      </c>
      <c r="D55" s="37">
        <v>50.466250000000002</v>
      </c>
    </row>
    <row r="56" spans="1:4" x14ac:dyDescent="0.3">
      <c r="A56" s="13" t="s">
        <v>99</v>
      </c>
      <c r="B56" s="37">
        <v>5780.7607100000005</v>
      </c>
      <c r="C56" s="37">
        <v>3285.197360000001</v>
      </c>
      <c r="D56" s="37">
        <v>1126.1807600000002</v>
      </c>
    </row>
    <row r="57" spans="1:4" x14ac:dyDescent="0.3">
      <c r="A57" s="13" t="s">
        <v>100</v>
      </c>
      <c r="B57" s="37">
        <v>72674.743159999998</v>
      </c>
      <c r="C57" s="37">
        <v>1489.174</v>
      </c>
      <c r="D57" s="37"/>
    </row>
    <row r="58" spans="1:4" x14ac:dyDescent="0.3">
      <c r="A58" s="13" t="s">
        <v>101</v>
      </c>
      <c r="B58" s="37">
        <v>15387.430619999999</v>
      </c>
      <c r="C58" s="37">
        <v>15813.042589999999</v>
      </c>
      <c r="D58" s="37">
        <v>4605.3647099999998</v>
      </c>
    </row>
    <row r="59" spans="1:4" x14ac:dyDescent="0.3">
      <c r="A59" s="13" t="s">
        <v>102</v>
      </c>
      <c r="B59" s="37">
        <v>7284.5591999999997</v>
      </c>
      <c r="C59" s="37">
        <v>1023.73493</v>
      </c>
      <c r="D59" s="37">
        <v>200.31296</v>
      </c>
    </row>
    <row r="60" spans="1:4" x14ac:dyDescent="0.3">
      <c r="A60" s="13" t="s">
        <v>103</v>
      </c>
      <c r="B60" s="37">
        <v>5590.1422199999997</v>
      </c>
      <c r="C60" s="37">
        <v>1924.6580799999999</v>
      </c>
      <c r="D60" s="37">
        <v>566.65000999999995</v>
      </c>
    </row>
    <row r="61" spans="1:4" x14ac:dyDescent="0.3">
      <c r="A61" s="13" t="s">
        <v>104</v>
      </c>
      <c r="B61" s="37">
        <v>6867.6556700000001</v>
      </c>
      <c r="C61" s="37">
        <v>841.86190999999997</v>
      </c>
      <c r="D61" s="37">
        <v>474.28973999999999</v>
      </c>
    </row>
    <row r="62" spans="1:4" x14ac:dyDescent="0.3">
      <c r="A62" s="13" t="s">
        <v>105</v>
      </c>
      <c r="B62" s="37">
        <v>88336.239730000001</v>
      </c>
      <c r="C62" s="37">
        <v>1558.08458</v>
      </c>
      <c r="D62" s="37">
        <v>456.17986999999999</v>
      </c>
    </row>
    <row r="63" spans="1:4" x14ac:dyDescent="0.3">
      <c r="A63" s="13" t="s">
        <v>106</v>
      </c>
      <c r="B63" s="37">
        <v>639.11288000000002</v>
      </c>
      <c r="C63" s="37">
        <v>247.74518</v>
      </c>
      <c r="D63" s="37">
        <v>165.60740999999999</v>
      </c>
    </row>
    <row r="64" spans="1:4" x14ac:dyDescent="0.3">
      <c r="A64" s="13" t="s">
        <v>107</v>
      </c>
      <c r="B64" s="37">
        <v>743.80115999999998</v>
      </c>
      <c r="C64" s="37">
        <v>384.78214000000003</v>
      </c>
      <c r="D64" s="37">
        <v>105.57589</v>
      </c>
    </row>
    <row r="65" spans="1:4" x14ac:dyDescent="0.3">
      <c r="A65" s="13" t="s">
        <v>108</v>
      </c>
      <c r="B65" s="37">
        <v>1141.9640199999999</v>
      </c>
      <c r="C65" s="37">
        <v>672.19224999999994</v>
      </c>
      <c r="D65" s="37">
        <v>176.27658</v>
      </c>
    </row>
    <row r="66" spans="1:4" x14ac:dyDescent="0.3">
      <c r="A66" s="13" t="s">
        <v>117</v>
      </c>
      <c r="B66" s="37">
        <v>6345.2</v>
      </c>
      <c r="C66" s="37"/>
      <c r="D66" s="37"/>
    </row>
    <row r="67" spans="1:4" x14ac:dyDescent="0.3">
      <c r="A67" s="27" t="s">
        <v>2</v>
      </c>
      <c r="B67" s="38">
        <v>3919698.5708900001</v>
      </c>
      <c r="C67" s="38">
        <v>269679.29060000001</v>
      </c>
      <c r="D67" s="38">
        <v>82093.124830000001</v>
      </c>
    </row>
  </sheetData>
  <mergeCells count="20">
    <mergeCell ref="A17:C17"/>
    <mergeCell ref="A18:C18"/>
    <mergeCell ref="A14:C14"/>
    <mergeCell ref="A19:C19"/>
    <mergeCell ref="A1:D1"/>
    <mergeCell ref="A2:D2"/>
    <mergeCell ref="A5:C5"/>
    <mergeCell ref="A11:C11"/>
    <mergeCell ref="A22:A23"/>
    <mergeCell ref="B22:B23"/>
    <mergeCell ref="C22:D22"/>
    <mergeCell ref="A6:C6"/>
    <mergeCell ref="A7:C7"/>
    <mergeCell ref="A8:C8"/>
    <mergeCell ref="A9:C9"/>
    <mergeCell ref="A10:C10"/>
    <mergeCell ref="A12:C12"/>
    <mergeCell ref="A13:C13"/>
    <mergeCell ref="A15:C15"/>
    <mergeCell ref="A16:C16"/>
  </mergeCells>
  <pageMargins left="0.70866141732283472" right="0.15748031496062992" top="0.19685039370078741" bottom="0.23622047244094491" header="0.19685039370078741" footer="0.19685039370078741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topLeftCell="C1" zoomScaleNormal="100" zoomScaleSheetLayoutView="100" workbookViewId="0">
      <selection activeCell="P2" sqref="P2"/>
    </sheetView>
  </sheetViews>
  <sheetFormatPr defaultRowHeight="14.4" x14ac:dyDescent="0.3"/>
  <cols>
    <col min="1" max="1" width="36.5546875" customWidth="1"/>
    <col min="2" max="2" width="13.109375" customWidth="1"/>
    <col min="3" max="3" width="10.5546875" customWidth="1"/>
    <col min="4" max="4" width="11.44140625" customWidth="1"/>
    <col min="5" max="6" width="13.109375" customWidth="1"/>
    <col min="7" max="7" width="13.77734375" customWidth="1"/>
    <col min="8" max="8" width="13.88671875" customWidth="1"/>
    <col min="9" max="9" width="11" customWidth="1"/>
    <col min="10" max="10" width="12.6640625" customWidth="1"/>
    <col min="11" max="11" width="9.44140625" customWidth="1"/>
    <col min="12" max="13" width="11.88671875" customWidth="1"/>
    <col min="14" max="14" width="11.109375" customWidth="1"/>
    <col min="15" max="15" width="11.5546875" customWidth="1"/>
    <col min="16" max="16" width="10.88671875" customWidth="1"/>
  </cols>
  <sheetData>
    <row r="1" spans="1:20" s="17" customFormat="1" ht="15.6" x14ac:dyDescent="0.3">
      <c r="A1" s="20"/>
      <c r="C1" s="18" t="s">
        <v>8</v>
      </c>
    </row>
    <row r="2" spans="1:20" x14ac:dyDescent="0.3">
      <c r="A2" s="21" t="str">
        <f>TEXT(EndData2,"[$-FC19]ДД.ММ.ГГГ")</f>
        <v>00.01.1900</v>
      </c>
      <c r="C2" s="14"/>
      <c r="P2" s="58" t="s">
        <v>7</v>
      </c>
    </row>
    <row r="3" spans="1:20" s="16" customFormat="1" ht="52.8" x14ac:dyDescent="0.25">
      <c r="A3" s="19" t="s">
        <v>18</v>
      </c>
      <c r="B3" s="35" t="s">
        <v>19</v>
      </c>
      <c r="C3" s="36" t="s">
        <v>20</v>
      </c>
      <c r="D3" s="36" t="s">
        <v>21</v>
      </c>
      <c r="E3" s="36" t="s">
        <v>22</v>
      </c>
      <c r="F3" s="36" t="s">
        <v>23</v>
      </c>
      <c r="G3" s="36" t="s">
        <v>24</v>
      </c>
      <c r="H3" s="36" t="s">
        <v>25</v>
      </c>
      <c r="I3" s="36" t="s">
        <v>26</v>
      </c>
      <c r="J3" s="36" t="s">
        <v>27</v>
      </c>
      <c r="K3" s="36" t="s">
        <v>28</v>
      </c>
      <c r="L3" s="36" t="s">
        <v>29</v>
      </c>
      <c r="M3" s="36" t="s">
        <v>30</v>
      </c>
      <c r="N3" s="36" t="s">
        <v>31</v>
      </c>
      <c r="O3" s="36" t="s">
        <v>32</v>
      </c>
      <c r="P3" s="15" t="s">
        <v>6</v>
      </c>
    </row>
    <row r="4" spans="1:20" ht="27.6" x14ac:dyDescent="0.3">
      <c r="A4" s="34" t="s">
        <v>35</v>
      </c>
      <c r="B4" s="39"/>
      <c r="C4" s="39"/>
      <c r="D4" s="39"/>
      <c r="E4" s="39"/>
      <c r="F4" s="39"/>
      <c r="G4" s="39"/>
      <c r="H4" s="39"/>
      <c r="I4" s="39"/>
      <c r="J4" s="39">
        <v>1445.1666700000001</v>
      </c>
      <c r="K4" s="39">
        <v>192.416</v>
      </c>
      <c r="L4" s="39"/>
      <c r="M4" s="39"/>
      <c r="N4" s="39"/>
      <c r="O4" s="39"/>
      <c r="P4" s="40">
        <v>1637.58267</v>
      </c>
      <c r="Q4" s="33"/>
      <c r="R4" s="33"/>
      <c r="S4" s="33"/>
      <c r="T4" s="33"/>
    </row>
    <row r="5" spans="1:20" ht="41.4" x14ac:dyDescent="0.3">
      <c r="A5" s="34" t="s">
        <v>36</v>
      </c>
      <c r="B5" s="39"/>
      <c r="C5" s="39">
        <v>22288.2</v>
      </c>
      <c r="D5" s="39">
        <v>19116.167000000001</v>
      </c>
      <c r="E5" s="39">
        <v>8462</v>
      </c>
      <c r="F5" s="39">
        <v>8493.7999999999993</v>
      </c>
      <c r="G5" s="39">
        <v>22844.833330000001</v>
      </c>
      <c r="H5" s="39">
        <v>6102.3339999999998</v>
      </c>
      <c r="I5" s="39">
        <v>10000</v>
      </c>
      <c r="J5" s="39">
        <v>486.66667000000001</v>
      </c>
      <c r="K5" s="39">
        <v>4661.6729999999998</v>
      </c>
      <c r="L5" s="39">
        <v>10000</v>
      </c>
      <c r="M5" s="39">
        <v>9003</v>
      </c>
      <c r="N5" s="39">
        <v>13368</v>
      </c>
      <c r="O5" s="39">
        <v>21138.133999999998</v>
      </c>
      <c r="P5" s="40">
        <v>155964.80799999999</v>
      </c>
      <c r="Q5" s="33"/>
      <c r="R5" s="33"/>
      <c r="S5" s="33"/>
      <c r="T5" s="33"/>
    </row>
    <row r="6" spans="1:20" ht="41.4" x14ac:dyDescent="0.3">
      <c r="A6" s="34" t="s">
        <v>37</v>
      </c>
      <c r="B6" s="39">
        <v>480</v>
      </c>
      <c r="C6" s="39">
        <v>100</v>
      </c>
      <c r="D6" s="39">
        <v>75</v>
      </c>
      <c r="E6" s="39"/>
      <c r="F6" s="39"/>
      <c r="G6" s="39">
        <v>75</v>
      </c>
      <c r="H6" s="39">
        <v>200</v>
      </c>
      <c r="I6" s="39">
        <v>2826.212</v>
      </c>
      <c r="J6" s="39">
        <v>197.53333000000001</v>
      </c>
      <c r="K6" s="39"/>
      <c r="L6" s="39"/>
      <c r="M6" s="39">
        <v>25</v>
      </c>
      <c r="N6" s="39"/>
      <c r="O6" s="39">
        <v>475</v>
      </c>
      <c r="P6" s="40">
        <v>4453.7453299999997</v>
      </c>
      <c r="Q6" s="33"/>
      <c r="R6" s="33"/>
      <c r="S6" s="33"/>
      <c r="T6" s="33"/>
    </row>
    <row r="7" spans="1:20" ht="69" x14ac:dyDescent="0.3">
      <c r="A7" s="34" t="s">
        <v>38</v>
      </c>
      <c r="B7" s="39">
        <v>100622.18113</v>
      </c>
      <c r="C7" s="39">
        <v>119044.21077999999</v>
      </c>
      <c r="D7" s="39">
        <v>22947.207999999999</v>
      </c>
      <c r="E7" s="39">
        <v>14400</v>
      </c>
      <c r="F7" s="39">
        <v>6030.8</v>
      </c>
      <c r="G7" s="39">
        <v>34326.68333</v>
      </c>
      <c r="H7" s="39">
        <v>16489.008000000002</v>
      </c>
      <c r="I7" s="39">
        <v>8250</v>
      </c>
      <c r="J7" s="39">
        <v>41830.181750000003</v>
      </c>
      <c r="K7" s="39">
        <v>5899.3</v>
      </c>
      <c r="L7" s="39">
        <v>16222.8</v>
      </c>
      <c r="M7" s="39">
        <v>17093.54</v>
      </c>
      <c r="N7" s="39">
        <v>23948.565999999999</v>
      </c>
      <c r="O7" s="39">
        <v>23378.022799999999</v>
      </c>
      <c r="P7" s="40">
        <v>450482.50179000001</v>
      </c>
      <c r="Q7" s="33"/>
      <c r="R7" s="33"/>
      <c r="S7" s="33"/>
      <c r="T7" s="33"/>
    </row>
    <row r="8" spans="1:20" ht="124.2" x14ac:dyDescent="0.3">
      <c r="A8" s="34" t="s">
        <v>39</v>
      </c>
      <c r="B8" s="39">
        <v>62935.401839999999</v>
      </c>
      <c r="C8" s="39">
        <v>30056.332600000002</v>
      </c>
      <c r="D8" s="39">
        <v>5224.3354799999997</v>
      </c>
      <c r="E8" s="39"/>
      <c r="F8" s="39">
        <v>1923.07692</v>
      </c>
      <c r="G8" s="39">
        <v>7362.4284299999999</v>
      </c>
      <c r="H8" s="39">
        <v>22214.912049999999</v>
      </c>
      <c r="I8" s="39">
        <v>131.31800000000001</v>
      </c>
      <c r="J8" s="39"/>
      <c r="K8" s="39">
        <v>281</v>
      </c>
      <c r="L8" s="39">
        <v>982.94799999999998</v>
      </c>
      <c r="M8" s="39"/>
      <c r="N8" s="39">
        <v>958.45399999999995</v>
      </c>
      <c r="O8" s="39"/>
      <c r="P8" s="40">
        <v>132070.20731999999</v>
      </c>
      <c r="Q8" s="33"/>
      <c r="R8" s="33"/>
      <c r="S8" s="33"/>
      <c r="T8" s="33"/>
    </row>
    <row r="9" spans="1:20" ht="55.2" x14ac:dyDescent="0.3">
      <c r="A9" s="34" t="s">
        <v>40</v>
      </c>
      <c r="B9" s="39">
        <v>2855.3753299999998</v>
      </c>
      <c r="C9" s="39"/>
      <c r="D9" s="39">
        <v>11017.67812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>
        <v>13873.053449999999</v>
      </c>
      <c r="Q9" s="33"/>
      <c r="R9" s="33"/>
      <c r="S9" s="33"/>
      <c r="T9" s="33"/>
    </row>
    <row r="10" spans="1:20" ht="96.6" x14ac:dyDescent="0.3">
      <c r="A10" s="34" t="s">
        <v>41</v>
      </c>
      <c r="B10" s="39">
        <v>119.2</v>
      </c>
      <c r="C10" s="39"/>
      <c r="D10" s="39"/>
      <c r="E10" s="39"/>
      <c r="F10" s="39"/>
      <c r="G10" s="39"/>
      <c r="H10" s="39"/>
      <c r="I10" s="39"/>
      <c r="J10" s="39">
        <v>27.724</v>
      </c>
      <c r="K10" s="39">
        <v>3.1080000000000001</v>
      </c>
      <c r="L10" s="39"/>
      <c r="M10" s="39">
        <v>61.5</v>
      </c>
      <c r="N10" s="39">
        <v>12.3</v>
      </c>
      <c r="O10" s="39">
        <v>106.6</v>
      </c>
      <c r="P10" s="40">
        <v>330.43200000000002</v>
      </c>
      <c r="Q10" s="33"/>
      <c r="R10" s="33"/>
      <c r="S10" s="33"/>
      <c r="T10" s="33"/>
    </row>
    <row r="11" spans="1:20" ht="82.8" x14ac:dyDescent="0.3">
      <c r="A11" s="34" t="s">
        <v>42</v>
      </c>
      <c r="B11" s="39"/>
      <c r="C11" s="39">
        <v>4189.75</v>
      </c>
      <c r="D11" s="39">
        <v>643.41700000000003</v>
      </c>
      <c r="E11" s="39">
        <v>471</v>
      </c>
      <c r="F11" s="39">
        <v>162</v>
      </c>
      <c r="G11" s="39">
        <v>633.33333000000005</v>
      </c>
      <c r="H11" s="39">
        <v>160.667</v>
      </c>
      <c r="I11" s="39">
        <v>45</v>
      </c>
      <c r="J11" s="39"/>
      <c r="K11" s="39"/>
      <c r="L11" s="39">
        <v>260.83300000000003</v>
      </c>
      <c r="M11" s="39">
        <v>236.816</v>
      </c>
      <c r="N11" s="39">
        <v>243.666</v>
      </c>
      <c r="O11" s="39">
        <v>133.5</v>
      </c>
      <c r="P11" s="40">
        <v>7179.9823299999998</v>
      </c>
      <c r="Q11" s="33"/>
      <c r="R11" s="33"/>
      <c r="S11" s="33"/>
      <c r="T11" s="33"/>
    </row>
    <row r="12" spans="1:20" ht="96.6" x14ac:dyDescent="0.3">
      <c r="A12" s="34" t="s">
        <v>43</v>
      </c>
      <c r="B12" s="39">
        <v>1076.462</v>
      </c>
      <c r="C12" s="39">
        <v>258.334</v>
      </c>
      <c r="D12" s="39">
        <v>172.25</v>
      </c>
      <c r="E12" s="39">
        <v>89.64</v>
      </c>
      <c r="F12" s="39">
        <v>71</v>
      </c>
      <c r="G12" s="39">
        <v>86.083330000000004</v>
      </c>
      <c r="H12" s="39">
        <v>110.85111999999999</v>
      </c>
      <c r="I12" s="39">
        <v>70</v>
      </c>
      <c r="J12" s="39">
        <v>76.843999999999994</v>
      </c>
      <c r="K12" s="39">
        <v>116.67700000000001</v>
      </c>
      <c r="L12" s="39">
        <v>62</v>
      </c>
      <c r="M12" s="39">
        <v>87.63</v>
      </c>
      <c r="N12" s="39">
        <v>78.56</v>
      </c>
      <c r="O12" s="39">
        <v>106.377</v>
      </c>
      <c r="P12" s="40">
        <v>2462.7084500000001</v>
      </c>
      <c r="Q12" s="33"/>
      <c r="R12" s="33"/>
      <c r="S12" s="33"/>
      <c r="T12" s="33"/>
    </row>
    <row r="13" spans="1:20" ht="69" x14ac:dyDescent="0.3">
      <c r="A13" s="34" t="s">
        <v>44</v>
      </c>
      <c r="B13" s="39">
        <v>392.33800000000002</v>
      </c>
      <c r="C13" s="39">
        <v>310.3</v>
      </c>
      <c r="D13" s="39">
        <v>150</v>
      </c>
      <c r="E13" s="39">
        <v>445.52</v>
      </c>
      <c r="F13" s="39">
        <v>68</v>
      </c>
      <c r="G13" s="39">
        <v>290</v>
      </c>
      <c r="H13" s="39">
        <v>91.500029999999995</v>
      </c>
      <c r="I13" s="39">
        <v>29</v>
      </c>
      <c r="J13" s="39">
        <v>48.63</v>
      </c>
      <c r="K13" s="39">
        <v>102.521</v>
      </c>
      <c r="L13" s="39">
        <v>66.798000000000002</v>
      </c>
      <c r="M13" s="39">
        <v>240</v>
      </c>
      <c r="N13" s="39">
        <v>66.709000000000003</v>
      </c>
      <c r="O13" s="39">
        <v>69.777000000000001</v>
      </c>
      <c r="P13" s="40">
        <v>2371.09303</v>
      </c>
      <c r="Q13" s="33"/>
      <c r="R13" s="33"/>
      <c r="S13" s="33"/>
      <c r="T13" s="33"/>
    </row>
    <row r="14" spans="1:20" ht="82.8" x14ac:dyDescent="0.3">
      <c r="A14" s="34" t="s">
        <v>45</v>
      </c>
      <c r="B14" s="39">
        <v>2358.29</v>
      </c>
      <c r="C14" s="39">
        <v>1157.5</v>
      </c>
      <c r="D14" s="39">
        <v>300</v>
      </c>
      <c r="E14" s="39">
        <v>139.68</v>
      </c>
      <c r="F14" s="39">
        <v>36.9</v>
      </c>
      <c r="G14" s="39">
        <v>230.5</v>
      </c>
      <c r="H14" s="39">
        <v>130.43098000000001</v>
      </c>
      <c r="I14" s="39">
        <v>90</v>
      </c>
      <c r="J14" s="39">
        <v>252.143</v>
      </c>
      <c r="K14" s="39">
        <v>179.62299999999999</v>
      </c>
      <c r="L14" s="39">
        <v>528.99036999999998</v>
      </c>
      <c r="M14" s="39">
        <v>195.02</v>
      </c>
      <c r="N14" s="39">
        <v>500.71199999999999</v>
      </c>
      <c r="O14" s="39">
        <v>139.22132999999999</v>
      </c>
      <c r="P14" s="40">
        <v>6239.0106800000003</v>
      </c>
      <c r="Q14" s="33"/>
      <c r="R14" s="33"/>
      <c r="S14" s="33"/>
      <c r="T14" s="33"/>
    </row>
    <row r="15" spans="1:20" ht="124.2" x14ac:dyDescent="0.3">
      <c r="A15" s="34" t="s">
        <v>46</v>
      </c>
      <c r="B15" s="39">
        <v>23983.85</v>
      </c>
      <c r="C15" s="39">
        <v>2077.4758000000002</v>
      </c>
      <c r="D15" s="39">
        <v>184.583</v>
      </c>
      <c r="E15" s="39"/>
      <c r="F15" s="39"/>
      <c r="G15" s="39"/>
      <c r="H15" s="39"/>
      <c r="I15" s="39"/>
      <c r="J15" s="39">
        <v>270</v>
      </c>
      <c r="K15" s="39"/>
      <c r="L15" s="39"/>
      <c r="M15" s="39"/>
      <c r="N15" s="39"/>
      <c r="O15" s="39"/>
      <c r="P15" s="40">
        <v>26515.908800000001</v>
      </c>
      <c r="Q15" s="33"/>
      <c r="R15" s="33"/>
      <c r="S15" s="33"/>
      <c r="T15" s="33"/>
    </row>
    <row r="16" spans="1:20" ht="110.4" x14ac:dyDescent="0.3">
      <c r="A16" s="34" t="s">
        <v>47</v>
      </c>
      <c r="B16" s="39"/>
      <c r="C16" s="39">
        <v>4014.1370000000002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>
        <v>4014.1370000000002</v>
      </c>
      <c r="Q16" s="33"/>
      <c r="R16" s="33"/>
      <c r="S16" s="33"/>
      <c r="T16" s="33"/>
    </row>
    <row r="17" spans="1:20" ht="110.4" x14ac:dyDescent="0.3">
      <c r="A17" s="34" t="s">
        <v>48</v>
      </c>
      <c r="B17" s="39">
        <v>189.9691</v>
      </c>
      <c r="C17" s="39">
        <v>171.333</v>
      </c>
      <c r="D17" s="39"/>
      <c r="E17" s="39"/>
      <c r="F17" s="39"/>
      <c r="G17" s="39">
        <v>18.754000000000001</v>
      </c>
      <c r="H17" s="39"/>
      <c r="I17" s="39"/>
      <c r="J17" s="39">
        <v>37.5</v>
      </c>
      <c r="K17" s="39"/>
      <c r="L17" s="39"/>
      <c r="M17" s="39">
        <v>9.5</v>
      </c>
      <c r="N17" s="39"/>
      <c r="O17" s="39"/>
      <c r="P17" s="40">
        <v>427.05610000000001</v>
      </c>
      <c r="Q17" s="33"/>
      <c r="R17" s="33"/>
      <c r="S17" s="33"/>
      <c r="T17" s="33"/>
    </row>
    <row r="18" spans="1:20" ht="358.8" x14ac:dyDescent="0.3">
      <c r="A18" s="34" t="s">
        <v>49</v>
      </c>
      <c r="B18" s="39">
        <v>13000</v>
      </c>
      <c r="C18" s="39">
        <v>12016.3357</v>
      </c>
      <c r="D18" s="39">
        <v>2700</v>
      </c>
      <c r="E18" s="39">
        <v>2630</v>
      </c>
      <c r="F18" s="39">
        <v>170</v>
      </c>
      <c r="G18" s="39">
        <v>2760</v>
      </c>
      <c r="H18" s="39">
        <v>984.56818999999996</v>
      </c>
      <c r="I18" s="39">
        <v>108</v>
      </c>
      <c r="J18" s="39">
        <v>4100</v>
      </c>
      <c r="K18" s="39">
        <v>2438.3339999999998</v>
      </c>
      <c r="L18" s="39">
        <v>1214.54564</v>
      </c>
      <c r="M18" s="39"/>
      <c r="N18" s="39">
        <v>1540</v>
      </c>
      <c r="O18" s="39">
        <v>1582.325</v>
      </c>
      <c r="P18" s="40">
        <v>45244.108529999998</v>
      </c>
      <c r="Q18" s="33"/>
      <c r="R18" s="33"/>
      <c r="S18" s="33"/>
      <c r="T18" s="33"/>
    </row>
    <row r="19" spans="1:20" ht="179.4" x14ac:dyDescent="0.3">
      <c r="A19" s="34" t="s">
        <v>50</v>
      </c>
      <c r="B19" s="39">
        <v>437836.14150000003</v>
      </c>
      <c r="C19" s="39">
        <v>181280</v>
      </c>
      <c r="D19" s="39">
        <v>39998</v>
      </c>
      <c r="E19" s="39">
        <v>42320</v>
      </c>
      <c r="F19" s="39">
        <v>15045.5</v>
      </c>
      <c r="G19" s="39">
        <v>62676.817000000003</v>
      </c>
      <c r="H19" s="39">
        <v>21000</v>
      </c>
      <c r="I19" s="39">
        <v>10266</v>
      </c>
      <c r="J19" s="39">
        <v>61125.025999999998</v>
      </c>
      <c r="K19" s="39">
        <v>18112.056</v>
      </c>
      <c r="L19" s="39">
        <v>25300</v>
      </c>
      <c r="M19" s="39"/>
      <c r="N19" s="39">
        <v>34006.400000000001</v>
      </c>
      <c r="O19" s="39">
        <v>32006.055049999999</v>
      </c>
      <c r="P19" s="40">
        <v>980971.99554999999</v>
      </c>
      <c r="Q19" s="33"/>
      <c r="R19" s="33"/>
      <c r="S19" s="33"/>
      <c r="T19" s="33"/>
    </row>
    <row r="20" spans="1:20" ht="110.4" x14ac:dyDescent="0.3">
      <c r="A20" s="34" t="s">
        <v>51</v>
      </c>
      <c r="B20" s="39">
        <v>8284.0576600000004</v>
      </c>
      <c r="C20" s="39">
        <v>3221.0859999999998</v>
      </c>
      <c r="D20" s="39">
        <v>830</v>
      </c>
      <c r="E20" s="39">
        <v>800</v>
      </c>
      <c r="F20" s="39">
        <v>450</v>
      </c>
      <c r="G20" s="39">
        <v>1823.86</v>
      </c>
      <c r="H20" s="39">
        <v>950</v>
      </c>
      <c r="I20" s="39"/>
      <c r="J20" s="39">
        <v>1960</v>
      </c>
      <c r="K20" s="39">
        <v>300</v>
      </c>
      <c r="L20" s="39">
        <v>390.661</v>
      </c>
      <c r="M20" s="39"/>
      <c r="N20" s="39">
        <v>342.084</v>
      </c>
      <c r="O20" s="39">
        <v>100</v>
      </c>
      <c r="P20" s="40">
        <v>19451.748660000001</v>
      </c>
      <c r="Q20" s="33"/>
      <c r="R20" s="33"/>
      <c r="S20" s="33"/>
      <c r="T20" s="33"/>
    </row>
    <row r="21" spans="1:20" ht="151.80000000000001" x14ac:dyDescent="0.3">
      <c r="A21" s="34" t="s">
        <v>52</v>
      </c>
      <c r="B21" s="39">
        <v>15.2</v>
      </c>
      <c r="C21" s="39">
        <v>25.90016</v>
      </c>
      <c r="D21" s="39"/>
      <c r="E21" s="39"/>
      <c r="F21" s="39"/>
      <c r="G21" s="39"/>
      <c r="H21" s="39">
        <v>3.7250000000000001</v>
      </c>
      <c r="I21" s="39"/>
      <c r="J21" s="39">
        <v>7.45</v>
      </c>
      <c r="K21" s="39">
        <v>4.0101599999999999</v>
      </c>
      <c r="L21" s="39"/>
      <c r="M21" s="39"/>
      <c r="N21" s="39"/>
      <c r="O21" s="39"/>
      <c r="P21" s="40">
        <v>56.285319999999999</v>
      </c>
      <c r="Q21" s="33"/>
      <c r="R21" s="33"/>
      <c r="S21" s="33"/>
      <c r="T21" s="33"/>
    </row>
    <row r="22" spans="1:20" ht="96.6" x14ac:dyDescent="0.3">
      <c r="A22" s="34" t="s">
        <v>53</v>
      </c>
      <c r="B22" s="39">
        <v>150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>
        <v>150</v>
      </c>
      <c r="P22" s="40">
        <v>300</v>
      </c>
      <c r="Q22" s="33"/>
      <c r="R22" s="33"/>
      <c r="S22" s="33"/>
      <c r="T22" s="33"/>
    </row>
    <row r="23" spans="1:20" ht="138" x14ac:dyDescent="0.3">
      <c r="A23" s="34" t="s">
        <v>54</v>
      </c>
      <c r="B23" s="39">
        <v>7451.1</v>
      </c>
      <c r="C23" s="39">
        <v>3706</v>
      </c>
      <c r="D23" s="39">
        <v>350</v>
      </c>
      <c r="E23" s="39">
        <v>204</v>
      </c>
      <c r="F23" s="39">
        <v>81</v>
      </c>
      <c r="G23" s="39">
        <v>366</v>
      </c>
      <c r="H23" s="39">
        <v>40.700000000000003</v>
      </c>
      <c r="I23" s="39">
        <v>38</v>
      </c>
      <c r="J23" s="39">
        <v>1205</v>
      </c>
      <c r="K23" s="39">
        <v>248.333</v>
      </c>
      <c r="L23" s="39">
        <v>647.30799999999999</v>
      </c>
      <c r="M23" s="39"/>
      <c r="N23" s="39">
        <v>426.57738000000001</v>
      </c>
      <c r="O23" s="39">
        <v>450.26733000000002</v>
      </c>
      <c r="P23" s="40">
        <v>15214.28571</v>
      </c>
      <c r="Q23" s="33"/>
      <c r="R23" s="33"/>
      <c r="S23" s="33"/>
      <c r="T23" s="33"/>
    </row>
    <row r="24" spans="1:20" ht="138" x14ac:dyDescent="0.3">
      <c r="A24" s="34" t="s">
        <v>55</v>
      </c>
      <c r="B24" s="39">
        <v>171969.78249000001</v>
      </c>
      <c r="C24" s="39">
        <v>48551.741999999998</v>
      </c>
      <c r="D24" s="39">
        <v>12212.83</v>
      </c>
      <c r="E24" s="39">
        <v>10580</v>
      </c>
      <c r="F24" s="39">
        <v>2800</v>
      </c>
      <c r="G24" s="39">
        <v>7915.8</v>
      </c>
      <c r="H24" s="39">
        <v>3137.75</v>
      </c>
      <c r="I24" s="39">
        <v>1952</v>
      </c>
      <c r="J24" s="39">
        <v>26369.994999999999</v>
      </c>
      <c r="K24" s="39">
        <v>3922.0129999999999</v>
      </c>
      <c r="L24" s="39">
        <v>3723.49181</v>
      </c>
      <c r="M24" s="39"/>
      <c r="N24" s="39">
        <v>4973.8</v>
      </c>
      <c r="O24" s="39">
        <v>4868.5039999999999</v>
      </c>
      <c r="P24" s="40">
        <v>302977.7083</v>
      </c>
      <c r="Q24" s="33"/>
      <c r="R24" s="33"/>
      <c r="S24" s="33"/>
      <c r="T24" s="33"/>
    </row>
    <row r="25" spans="1:20" ht="82.8" x14ac:dyDescent="0.3">
      <c r="A25" s="34" t="s">
        <v>56</v>
      </c>
      <c r="B25" s="39">
        <v>33819.091869999997</v>
      </c>
      <c r="C25" s="39">
        <v>7200.1949999999997</v>
      </c>
      <c r="D25" s="39">
        <v>3447.5830000000001</v>
      </c>
      <c r="E25" s="39">
        <v>2030</v>
      </c>
      <c r="F25" s="39">
        <v>166.4</v>
      </c>
      <c r="G25" s="39">
        <v>3000</v>
      </c>
      <c r="H25" s="39">
        <v>216.05</v>
      </c>
      <c r="I25" s="39">
        <v>100</v>
      </c>
      <c r="J25" s="39">
        <v>2330.2886199999998</v>
      </c>
      <c r="K25" s="39">
        <v>779.33299999999997</v>
      </c>
      <c r="L25" s="39">
        <v>235</v>
      </c>
      <c r="M25" s="39">
        <v>500</v>
      </c>
      <c r="N25" s="39">
        <v>1391.4613899999999</v>
      </c>
      <c r="O25" s="39">
        <v>2170.04</v>
      </c>
      <c r="P25" s="40">
        <v>57385.442880000002</v>
      </c>
      <c r="Q25" s="33"/>
      <c r="R25" s="33"/>
      <c r="S25" s="33"/>
      <c r="T25" s="33"/>
    </row>
    <row r="26" spans="1:20" ht="110.4" x14ac:dyDescent="0.3">
      <c r="A26" s="34" t="s">
        <v>57</v>
      </c>
      <c r="B26" s="39">
        <v>9572.1902800000007</v>
      </c>
      <c r="C26" s="39">
        <v>2553.2919999999999</v>
      </c>
      <c r="D26" s="39">
        <v>430</v>
      </c>
      <c r="E26" s="39">
        <v>465</v>
      </c>
      <c r="F26" s="39">
        <v>70</v>
      </c>
      <c r="G26" s="39">
        <v>713.65</v>
      </c>
      <c r="H26" s="39">
        <v>243.3</v>
      </c>
      <c r="I26" s="39">
        <v>100</v>
      </c>
      <c r="J26" s="39">
        <v>1781.136</v>
      </c>
      <c r="K26" s="39">
        <v>195</v>
      </c>
      <c r="L26" s="39">
        <v>300</v>
      </c>
      <c r="M26" s="39"/>
      <c r="N26" s="39">
        <v>348.8</v>
      </c>
      <c r="O26" s="39">
        <v>336.49239</v>
      </c>
      <c r="P26" s="40">
        <v>17108.860669999998</v>
      </c>
      <c r="Q26" s="33"/>
      <c r="R26" s="33"/>
      <c r="S26" s="33"/>
      <c r="T26" s="33"/>
    </row>
    <row r="27" spans="1:20" ht="82.8" x14ac:dyDescent="0.3">
      <c r="A27" s="34" t="s">
        <v>58</v>
      </c>
      <c r="B27" s="39">
        <v>1049.6253099999999</v>
      </c>
      <c r="C27" s="39">
        <v>1671.8933099999999</v>
      </c>
      <c r="D27" s="39"/>
      <c r="E27" s="39"/>
      <c r="F27" s="39"/>
      <c r="G27" s="39"/>
      <c r="H27" s="39"/>
      <c r="I27" s="39"/>
      <c r="J27" s="39"/>
      <c r="K27" s="39"/>
      <c r="L27" s="39"/>
      <c r="M27" s="39">
        <v>300</v>
      </c>
      <c r="N27" s="39">
        <v>59.183999999999997</v>
      </c>
      <c r="O27" s="39"/>
      <c r="P27" s="40">
        <v>3080.70262</v>
      </c>
      <c r="Q27" s="33"/>
      <c r="R27" s="33"/>
      <c r="S27" s="33"/>
      <c r="T27" s="33"/>
    </row>
    <row r="28" spans="1:20" ht="96.6" x14ac:dyDescent="0.3">
      <c r="A28" s="34" t="s">
        <v>59</v>
      </c>
      <c r="B28" s="39"/>
      <c r="C28" s="39">
        <v>10400</v>
      </c>
      <c r="D28" s="39">
        <v>1650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>
        <v>12050</v>
      </c>
      <c r="Q28" s="33"/>
      <c r="R28" s="33"/>
      <c r="S28" s="33"/>
      <c r="T28" s="33"/>
    </row>
    <row r="29" spans="1:20" ht="193.2" x14ac:dyDescent="0.3">
      <c r="A29" s="34" t="s">
        <v>60</v>
      </c>
      <c r="B29" s="39">
        <v>180</v>
      </c>
      <c r="C29" s="39">
        <v>437.5</v>
      </c>
      <c r="D29" s="39"/>
      <c r="E29" s="39"/>
      <c r="F29" s="39"/>
      <c r="G29" s="39"/>
      <c r="H29" s="39"/>
      <c r="I29" s="39"/>
      <c r="J29" s="39">
        <v>177.596</v>
      </c>
      <c r="K29" s="39"/>
      <c r="L29" s="39"/>
      <c r="M29" s="39"/>
      <c r="N29" s="39"/>
      <c r="O29" s="39"/>
      <c r="P29" s="40">
        <v>795.096</v>
      </c>
      <c r="Q29" s="33"/>
      <c r="R29" s="33"/>
      <c r="S29" s="33"/>
      <c r="T29" s="33"/>
    </row>
    <row r="30" spans="1:20" ht="55.2" x14ac:dyDescent="0.3">
      <c r="A30" s="34" t="s">
        <v>61</v>
      </c>
      <c r="B30" s="39"/>
      <c r="C30" s="39"/>
      <c r="D30" s="39"/>
      <c r="E30" s="39"/>
      <c r="F30" s="39"/>
      <c r="G30" s="39"/>
      <c r="H30" s="39"/>
      <c r="I30" s="39"/>
      <c r="J30" s="39">
        <v>37993</v>
      </c>
      <c r="K30" s="39"/>
      <c r="L30" s="39"/>
      <c r="M30" s="39"/>
      <c r="N30" s="39"/>
      <c r="O30" s="39"/>
      <c r="P30" s="40">
        <v>37993</v>
      </c>
      <c r="Q30" s="33"/>
      <c r="R30" s="33"/>
      <c r="S30" s="33"/>
      <c r="T30" s="33"/>
    </row>
    <row r="31" spans="1:20" ht="41.4" x14ac:dyDescent="0.3">
      <c r="A31" s="34" t="s">
        <v>62</v>
      </c>
      <c r="B31" s="39"/>
      <c r="C31" s="39">
        <v>235.44477000000001</v>
      </c>
      <c r="D31" s="39"/>
      <c r="E31" s="39"/>
      <c r="F31" s="39"/>
      <c r="G31" s="39">
        <v>26.814540000000001</v>
      </c>
      <c r="H31" s="39">
        <v>26.814540000000001</v>
      </c>
      <c r="I31" s="39"/>
      <c r="J31" s="39"/>
      <c r="K31" s="39">
        <v>26.814540000000001</v>
      </c>
      <c r="L31" s="39">
        <v>107.25816</v>
      </c>
      <c r="M31" s="39"/>
      <c r="N31" s="39"/>
      <c r="O31" s="39"/>
      <c r="P31" s="40">
        <v>423.14654999999999</v>
      </c>
      <c r="Q31" s="33"/>
      <c r="R31" s="33"/>
      <c r="S31" s="33"/>
      <c r="T31" s="33"/>
    </row>
    <row r="32" spans="1:20" ht="69" x14ac:dyDescent="0.3">
      <c r="A32" s="34" t="s">
        <v>63</v>
      </c>
      <c r="B32" s="39"/>
      <c r="C32" s="39">
        <v>4179.1400100000001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v>4179.1400100000001</v>
      </c>
      <c r="Q32" s="33"/>
      <c r="R32" s="33"/>
      <c r="S32" s="33"/>
      <c r="T32" s="33"/>
    </row>
    <row r="33" spans="1:20" ht="27.6" x14ac:dyDescent="0.3">
      <c r="A33" s="34" t="s">
        <v>64</v>
      </c>
      <c r="B33" s="39">
        <v>12523.23214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>
        <v>12523.23214</v>
      </c>
      <c r="Q33" s="33"/>
      <c r="R33" s="33"/>
      <c r="S33" s="33"/>
      <c r="T33" s="33"/>
    </row>
    <row r="34" spans="1:20" x14ac:dyDescent="0.3">
      <c r="A34" s="34" t="s">
        <v>65</v>
      </c>
      <c r="B34" s="39"/>
      <c r="C34" s="39"/>
      <c r="D34" s="39"/>
      <c r="E34" s="39"/>
      <c r="F34" s="39"/>
      <c r="G34" s="39"/>
      <c r="H34" s="39"/>
      <c r="I34" s="39">
        <v>122.5</v>
      </c>
      <c r="J34" s="39"/>
      <c r="K34" s="39"/>
      <c r="L34" s="39"/>
      <c r="M34" s="39"/>
      <c r="N34" s="39"/>
      <c r="O34" s="39"/>
      <c r="P34" s="40">
        <v>122.5</v>
      </c>
      <c r="Q34" s="33"/>
      <c r="R34" s="33"/>
      <c r="S34" s="33"/>
      <c r="T34" s="33"/>
    </row>
    <row r="35" spans="1:20" x14ac:dyDescent="0.3">
      <c r="A35" s="31" t="s">
        <v>66</v>
      </c>
      <c r="B35" s="40">
        <v>890863.48864999996</v>
      </c>
      <c r="C35" s="40">
        <v>459146.10213000001</v>
      </c>
      <c r="D35" s="40">
        <v>121449.05160000001</v>
      </c>
      <c r="E35" s="40">
        <v>83036.84</v>
      </c>
      <c r="F35" s="40">
        <v>35568.476920000001</v>
      </c>
      <c r="G35" s="40">
        <v>145150.55729</v>
      </c>
      <c r="H35" s="40">
        <v>72102.610910000003</v>
      </c>
      <c r="I35" s="40">
        <v>34128.03</v>
      </c>
      <c r="J35" s="40">
        <v>181721.88104000001</v>
      </c>
      <c r="K35" s="40">
        <v>37462.2117</v>
      </c>
      <c r="L35" s="40">
        <v>60042.633979999999</v>
      </c>
      <c r="M35" s="40">
        <v>27752.006000000001</v>
      </c>
      <c r="N35" s="40">
        <v>82265.27377</v>
      </c>
      <c r="O35" s="40">
        <v>87210.315900000001</v>
      </c>
      <c r="P35" s="40">
        <v>2317899.4798900001</v>
      </c>
      <c r="Q35" s="32"/>
      <c r="R35" s="32"/>
      <c r="S35" s="32"/>
      <c r="T35" s="32"/>
    </row>
  </sheetData>
  <pageMargins left="0.23622047244094491" right="0.2" top="0.3" bottom="0.36" header="0.17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2018-06-13T23:41:23Z</dcterms:modified>
</cp:coreProperties>
</file>