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65" windowWidth="14805" windowHeight="7950"/>
  </bookViews>
  <sheets>
    <sheet name="Учреждения" sheetId="1" r:id="rId1"/>
    <sheet name="Муниципальные районы" sheetId="2" r:id="rId2"/>
  </sheets>
  <definedNames>
    <definedName name="EndData">Учреждения!$F$5</definedName>
    <definedName name="EndData1">Учреждения!$F$2</definedName>
    <definedName name="EndData2">'Муниципальные районы'!$A$1</definedName>
    <definedName name="StartData">Учреждения!$F$4</definedName>
    <definedName name="StartData1">Учреждения!$F$1</definedName>
    <definedName name="_xlnm.Print_Titles" localSheetId="1">'Муниципальные районы'!$1:$3</definedName>
    <definedName name="_xlnm.Print_Titles" localSheetId="0">Учреждения!$33:$34</definedName>
    <definedName name="_xlnm.Print_Area" localSheetId="1">'Муниципальные районы'!$A$1:$P$25</definedName>
    <definedName name="_xlnm.Print_Area" localSheetId="0">Учреждения!$A$1:$E$75</definedName>
  </definedNames>
  <calcPr calcId="162913" refMode="R1C1"/>
</workbook>
</file>

<file path=xl/calcChain.xml><?xml version="1.0" encoding="utf-8"?>
<calcChain xmlns="http://schemas.openxmlformats.org/spreadsheetml/2006/main">
  <c r="E9" i="1" l="1"/>
  <c r="B23" i="2" l="1"/>
  <c r="E31" i="1" s="1"/>
  <c r="E8" i="1" s="1"/>
  <c r="C73" i="1" l="1"/>
  <c r="D73" i="1"/>
  <c r="E73" i="1"/>
  <c r="B73" i="1"/>
  <c r="G1" i="1"/>
  <c r="H1" i="1"/>
  <c r="G2" i="1"/>
  <c r="H2" i="1"/>
  <c r="A2" i="2" l="1"/>
  <c r="B2" i="2" s="1"/>
  <c r="C2" i="2" s="1"/>
  <c r="A24" i="2" s="1"/>
  <c r="A5" i="1" l="1"/>
  <c r="A2" i="1" l="1"/>
</calcChain>
</file>

<file path=xl/sharedStrings.xml><?xml version="1.0" encoding="utf-8"?>
<sst xmlns="http://schemas.openxmlformats.org/spreadsheetml/2006/main" count="112" uniqueCount="111">
  <si>
    <t xml:space="preserve"> Справка о доходах и расходах краевого бюджета</t>
  </si>
  <si>
    <t>тыс.рублей</t>
  </si>
  <si>
    <t>Доходы</t>
  </si>
  <si>
    <t>Собственные доходы</t>
  </si>
  <si>
    <t>Финансовая помощь из федерального бюджета - всего, в том числе:</t>
  </si>
  <si>
    <t>Всего доходов</t>
  </si>
  <si>
    <t>Всего</t>
  </si>
  <si>
    <t xml:space="preserve">в том числе: </t>
  </si>
  <si>
    <t>Оплата труда</t>
  </si>
  <si>
    <t>Начисления на выплаты по оплате труда</t>
  </si>
  <si>
    <t>Меры социальной поддержки отдельных категорий граждан</t>
  </si>
  <si>
    <t>Итого</t>
  </si>
  <si>
    <t>тыс. рублей</t>
  </si>
  <si>
    <t xml:space="preserve">Дотации, субвенции, субсидии и иные межбюджетные трансферты бюджетам муниципальных районов (городских округов) </t>
  </si>
  <si>
    <t>Расходы бюджетополучателей, финансируемые из краевого бюджета</t>
  </si>
  <si>
    <t>Наименование направления  целевой статьи</t>
  </si>
  <si>
    <t>Петропавловск-Камчатский городской округ</t>
  </si>
  <si>
    <t>Елизовский муниципальный район</t>
  </si>
  <si>
    <t>Усть-Камчатский муниципальный район</t>
  </si>
  <si>
    <t>Усть-Большерецкий муниципальный район</t>
  </si>
  <si>
    <t>Соболевский муниципальный район</t>
  </si>
  <si>
    <t>Мильковский муниципальный район</t>
  </si>
  <si>
    <t>Быстринский муниципальный район</t>
  </si>
  <si>
    <t>Алеутский муниципальный район</t>
  </si>
  <si>
    <t>Вилючинский городской округ</t>
  </si>
  <si>
    <t>Городской округ "поселок Палана"</t>
  </si>
  <si>
    <t>Олюторский муниципальный район</t>
  </si>
  <si>
    <t>Карагинский  муниципальный  район</t>
  </si>
  <si>
    <t>Тигильский  муниципальный  район</t>
  </si>
  <si>
    <t>Пенжинский  муниципальный  район</t>
  </si>
  <si>
    <t>Всего расход:</t>
  </si>
  <si>
    <t>Дотации на выравнивание бюджетной обеспеченности поселений</t>
  </si>
  <si>
    <t>Дотации на выравнивание бюджетной обеспеченности муниципальных районов (городских округов)</t>
  </si>
  <si>
    <t>Дотации на поддержку мер по обеспечению сбалансированности бюджетов</t>
  </si>
  <si>
    <t>Субсидии местным бюджетам, связанные с выравниванием обеспеченности муниципальных образований в Камчатском крае по реализации ими их расходных обязательств</t>
  </si>
  <si>
    <t>Субсидии местным бюджетам на реализацию мероприятий соответствующей подпрограммы соответствующей государственной программы Камчатского края (за исключением мероприятий Инвестиционной программы Камчатского края и субсидий, которым присвоены отдельные коды)</t>
  </si>
  <si>
    <t>Субсидии местным бюджетам на реализацию мероприятий Инвестиционной  программы Камчатского края</t>
  </si>
  <si>
    <t>Субвенции муниципальным районам в Камчатском крае для осуществления  полномочий органов государственной власти Камчатского края по расчету и предоставлению дотаций  бюджетам поселений</t>
  </si>
  <si>
    <t>Субвенции для осуществления  государственных полномочий Камчатского края по созданию и организации деятельности комиссий по делам несовершеннолетних и защите их прав муниципальных районов и городских округов в Камчатском крае</t>
  </si>
  <si>
    <t>Субвенции для осуществления  государственных полномочий Камчатского края по вопросам предоставления мер социальной поддержки отдельным категориям граждан, проживающим в Камчатском крае, по проезду на автомобильном транспорте общего пользования городского сообщения</t>
  </si>
  <si>
    <t>Субвенции для осуществления  государственных полномочий Камчатского края по предоставлению мер социальной поддержки отдельным категориям граждан, проживающим в Камчатском крае, по проезду на автомобильном транспорте общего пользования пригородного сообщения</t>
  </si>
  <si>
    <t>Субвенции для осуществления  государственных полномочий Камчатского края по выплате ежемесячной доплаты к заработной плате педагогическим работникам, имеющим ученые степени доктора наук, кандидата наук, государственные награды СССР, РСФСР и Российской Федерации, в отдельных муниципальных образовательных организациях в Камчатском крае</t>
  </si>
  <si>
    <t>Субвенции на осуществление  государственных полномочий Камчатского края по организации проведения мероприятий по отлову и содержанию безнадзорных животных в Камчатском крае</t>
  </si>
  <si>
    <t>Иные межбюджетные трансферты на выполнение работ по капитальному ремонту фасада здания филиала МКУК "Пенжинский межпоселенческий централизованный культурно-досуговый комплекс" в с. Слаутное Пенжинского района Камчатского края</t>
  </si>
  <si>
    <t>Иные межбюджетные трансферты на оснащение муниципальных образовательных организаций в Камчатском крае автоматическими приборами погодного регулирования, а также оборудованием для комфортного пребывания детей в муниципальных образовательных организациях в Камчатском крае в межотопительный период</t>
  </si>
  <si>
    <t>Расходы, связанные с особым режимом безопасного функционирования закрытых административно-территориальных образований</t>
  </si>
  <si>
    <t>Выплата единовременного пособия при всех формах устройства детей, лишенных родительского попечения, в семью</t>
  </si>
  <si>
    <t>Создание в общеобразовательных организациях, расположенных в сельской местности, условий для занятий физической культурой и спортом</t>
  </si>
  <si>
    <t>Всего:</t>
  </si>
  <si>
    <t>13.09.2018</t>
  </si>
  <si>
    <t>Законодательное Собрание Камчатского края</t>
  </si>
  <si>
    <t>Контрольно-счетная палата Камчатского края</t>
  </si>
  <si>
    <t>Аппарат Губернатора и Правительства Камчатского края</t>
  </si>
  <si>
    <t>Министерство сельского хозяйства, пищевой и перерабатывающей промышленности Камчатского края</t>
  </si>
  <si>
    <t>Министерство природных ресурсов и экологии Камчатского края</t>
  </si>
  <si>
    <t>Министерство рыбного хозяйства Камчатского края</t>
  </si>
  <si>
    <t>Министерство жилищно-коммунального хозяйства и энергетики Камчатского края</t>
  </si>
  <si>
    <t>Министерство финансов Камчатского края</t>
  </si>
  <si>
    <t>Министерство строительства Камчатского края</t>
  </si>
  <si>
    <t>Министерство образования и молодежной политики Камчатского края</t>
  </si>
  <si>
    <t>Министерство здравоохранения Камчатского края</t>
  </si>
  <si>
    <t>Министерство социального развития и труда Камчатского края</t>
  </si>
  <si>
    <t>Министерство культуры Камчатского края</t>
  </si>
  <si>
    <t>Министерство специальных программ и по делам казачества Камчатского края</t>
  </si>
  <si>
    <t>Агентство по информатизации и связи Камчатского края</t>
  </si>
  <si>
    <t>Министерство имущественных и земельных отношений Камчатского края</t>
  </si>
  <si>
    <t>Агентство записи актов гражданского состояния Камчатского края</t>
  </si>
  <si>
    <t>Агентство по делам архивов Камчатского края</t>
  </si>
  <si>
    <t>Агентство по занятости населения и миграционной политике Камчатского края</t>
  </si>
  <si>
    <t>Агентство по ветеринарии Камчатского края</t>
  </si>
  <si>
    <t>Министерство транспорта и дорожного строительства Камчатского края</t>
  </si>
  <si>
    <t>Региональная служба по тарифам и ценам Камчатского края</t>
  </si>
  <si>
    <t>Инспекция государственного технического надзора Камчатского края</t>
  </si>
  <si>
    <t>Инспекция государственного строительного надзора Камчатского края</t>
  </si>
  <si>
    <t>Государственная жилищная инспекция Камчатского края</t>
  </si>
  <si>
    <t>Инспекция государственного экологического надзора Камчатского края</t>
  </si>
  <si>
    <t>Государственная инспекция по контролю в сфере закупок Камчатского края</t>
  </si>
  <si>
    <t>Избирательная комиссия Камчатского края</t>
  </si>
  <si>
    <t>Министерство экономического развития и торговли Камчатского края</t>
  </si>
  <si>
    <t>Петропавловск-Камчатская городская территориальная избирательная комиссия</t>
  </si>
  <si>
    <t>Агентство по внутренней политике Камчатского края</t>
  </si>
  <si>
    <t>Министерство спорта Камчатского края</t>
  </si>
  <si>
    <t>Агентство лесного хозяйства и охраны животного мира Камчатского края</t>
  </si>
  <si>
    <t>Агентство по туризму и внешним связям Камчатского края</t>
  </si>
  <si>
    <t>администрация Корякского округа</t>
  </si>
  <si>
    <t>Министерство территориального развития Камчатского края</t>
  </si>
  <si>
    <t>Агентство по обращению с отходами Камчатского края</t>
  </si>
  <si>
    <t>Служба охраны объектов культурного наследия Камчатского края</t>
  </si>
  <si>
    <t>ИТОГО</t>
  </si>
  <si>
    <t>07.09.2018</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</si>
  <si>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</si>
  <si>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</si>
  <si>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осуществление отдельных полномочий в области лесных отношений</t>
  </si>
  <si>
    <t>Единая субвенция бюджетам субъектов Российской Федерации и бюджету г. Байконура</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</si>
  <si>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</si>
  <si>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</si>
  <si>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субъектов Российской Федерации на выплату региональной доплаты к пенсии</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</si>
  <si>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</si>
  <si>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 xml:space="preserve">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</si>
  <si>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</si>
  <si>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 xml:space="preserve">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 </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</si>
  <si>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</si>
  <si>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</si>
  <si>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</si>
  <si>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</si>
  <si>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Субсидия бюджетам субъектов Российской Федерации на поддержку отрасли культуры</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</si>
  <si>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</si>
  <si>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</si>
  <si>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</si>
  <si>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 xml:space="preserve">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</si>
  <si>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Дотации бюджетам субъектов Российской Федерации на выравнивание бюджетной обеспеченности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</si>
</sst>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1" x14ac:knownFonts="1">
    <font>
      <sz val="11"/>
      <color theme="1"/>
      <name val="Calibri"/>
      <family val="2"/>
      <scheme val="minor"/>
    </font>
    <font>
      <b/>
      <sz val="12"/>
      <name val="Times New Roman"/>
      <family val="1"/>
      <charset val="204"/>
    </font>
    <font>
      <b/>
      <sz val="11"/>
      <name val="Times New Roman"/>
      <family val="1"/>
      <charset val="204"/>
    </font>
    <font>
      <sz val="11"/>
      <name val="Times New Roman"/>
      <family val="1"/>
      <charset val="204"/>
    </font>
    <font>
      <sz val="9"/>
      <name val="Times New Roman"/>
      <family val="1"/>
      <charset val="204"/>
    </font>
    <font>
      <b/>
      <sz val="10"/>
      <name val="Times New Roman"/>
      <family val="1"/>
      <charset val="204"/>
    </font>
    <font>
      <sz val="10"/>
      <name val="Times New Roman"/>
      <family val="1"/>
      <charset val="204"/>
    </font>
    <font>
      <b/>
      <sz val="10"/>
      <name val="Times New Roman"/>
      <family val="1"/>
    </font>
    <font>
      <sz val="10"/>
      <color theme="1"/>
      <name val="Calibri"/>
      <family val="2"/>
      <scheme val="minor"/>
    </font>
    <font>
      <sz val="11"/>
      <color theme="1"/>
      <name val="Times New Roman"/>
      <family val="1"/>
    </font>
    <font>
      <sz val="10"/>
      <name val="Times New Roman"/>
      <family val="1"/>
    </font>
    <font>
      <sz val="12"/>
      <color theme="1"/>
      <name val="Times New Roman"/>
      <family val="1"/>
    </font>
    <font>
      <b/>
      <sz val="12"/>
      <name val="Times New Roman"/>
      <family val="1"/>
    </font>
    <font>
      <b/>
      <sz val="10"/>
      <color theme="1"/>
      <name val="Calibri"/>
      <family val="2"/>
      <scheme val="minor"/>
    </font>
    <font>
      <b/>
      <sz val="11"/>
      <color theme="1"/>
      <name val="Times New Roman"/>
      <family val="1"/>
      <charset val="204"/>
    </font>
    <font>
      <b/>
      <sz val="11"/>
      <color theme="1"/>
      <name val="Calibri"/>
      <family val="2"/>
      <charset val="204"/>
      <scheme val="minor"/>
    </font>
    <font>
      <sz val="12"/>
      <color theme="0"/>
      <name val="Times New Roman"/>
      <family val="1"/>
    </font>
    <font>
      <sz val="11"/>
      <color theme="0"/>
      <name val="Calibri"/>
      <family val="2"/>
      <scheme val="minor"/>
    </font>
    <font>
      <b/>
      <sz val="9"/>
      <color theme="0"/>
      <name val="Times New Roman"/>
      <family val="1"/>
      <charset val="204"/>
    </font>
    <font>
      <sz val="11"/>
      <color theme="0" tint="-0.34998626667073579"/>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164" fontId="7"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left" wrapText="1"/>
    </xf>
    <xf numFmtId="164" fontId="7" fillId="2" borderId="4" xfId="0" applyNumberFormat="1" applyFont="1" applyFill="1" applyBorder="1" applyAlignment="1">
      <alignment horizontal="right" vertical="center" wrapText="1"/>
    </xf>
    <xf numFmtId="0" fontId="8" fillId="0" borderId="0" xfId="0" applyFont="1"/>
    <xf numFmtId="0" fontId="9" fillId="0" borderId="0" xfId="0" applyFont="1"/>
    <xf numFmtId="0" fontId="11" fillId="0" borderId="0" xfId="0" applyFont="1"/>
    <xf numFmtId="0" fontId="12" fillId="2" borderId="0" xfId="0" applyFont="1" applyFill="1" applyBorder="1" applyAlignment="1"/>
    <xf numFmtId="49" fontId="5" fillId="2" borderId="4" xfId="0" applyNumberFormat="1" applyFont="1" applyFill="1" applyBorder="1" applyAlignment="1">
      <alignment horizontal="left" wrapText="1"/>
    </xf>
    <xf numFmtId="0" fontId="13" fillId="0" borderId="0" xfId="0" applyFont="1"/>
    <xf numFmtId="0" fontId="14" fillId="0" borderId="4" xfId="0" applyFont="1" applyBorder="1" applyAlignment="1">
      <alignment horizontal="center" vertical="center" wrapText="1"/>
    </xf>
    <xf numFmtId="164" fontId="15" fillId="0" borderId="4" xfId="0" applyNumberFormat="1" applyFont="1" applyBorder="1"/>
    <xf numFmtId="0" fontId="15" fillId="0" borderId="4" xfId="0" applyFont="1" applyBorder="1" applyAlignment="1">
      <alignment wrapText="1"/>
    </xf>
    <xf numFmtId="0" fontId="17" fillId="0" borderId="0" xfId="0" applyFont="1"/>
    <xf numFmtId="164" fontId="10" fillId="2" borderId="4" xfId="0" applyNumberFormat="1" applyFont="1" applyFill="1" applyBorder="1" applyAlignment="1">
      <alignment vertical="center" wrapText="1"/>
    </xf>
    <xf numFmtId="164" fontId="3" fillId="2" borderId="4"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10" fillId="2" borderId="4" xfId="0" applyNumberFormat="1" applyFont="1" applyFill="1" applyBorder="1" applyAlignment="1">
      <alignment horizontal="center" vertical="center" wrapText="1"/>
    </xf>
    <xf numFmtId="14" fontId="16" fillId="0" borderId="0" xfId="0" applyNumberFormat="1" applyFont="1"/>
    <xf numFmtId="0" fontId="18" fillId="2" borderId="0" xfId="0" applyFont="1" applyFill="1" applyBorder="1" applyAlignment="1"/>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3" fillId="0" borderId="0" xfId="0" applyFont="1" applyBorder="1" applyAlignment="1"/>
    <xf numFmtId="0" fontId="3" fillId="0" borderId="0" xfId="0" applyFont="1"/>
    <xf numFmtId="0" fontId="3" fillId="0" borderId="0" xfId="0" applyFont="1" applyBorder="1"/>
    <xf numFmtId="0" fontId="4" fillId="0" borderId="0" xfId="0" applyFont="1" applyBorder="1" applyAlignment="1">
      <alignment horizontal="right"/>
    </xf>
    <xf numFmtId="164" fontId="3" fillId="0" borderId="4" xfId="0" applyNumberFormat="1" applyFont="1" applyFill="1" applyBorder="1" applyAlignment="1">
      <alignment horizontal="right" wrapText="1"/>
    </xf>
    <xf numFmtId="0" fontId="3" fillId="0" borderId="0" xfId="0" applyFont="1" applyFill="1" applyBorder="1" applyAlignment="1">
      <alignment wrapText="1"/>
    </xf>
    <xf numFmtId="0" fontId="3" fillId="0" borderId="0" xfId="0" applyFont="1" applyBorder="1" applyAlignment="1">
      <alignment wrapText="1"/>
    </xf>
    <xf numFmtId="164" fontId="3" fillId="0" borderId="0" xfId="0" applyNumberFormat="1" applyFont="1" applyFill="1" applyBorder="1" applyAlignment="1">
      <alignment horizontal="right" wrapText="1"/>
    </xf>
    <xf numFmtId="164" fontId="2" fillId="0" borderId="4" xfId="0" applyNumberFormat="1" applyFont="1" applyFill="1" applyBorder="1" applyAlignment="1">
      <alignment horizontal="right" wrapText="1"/>
    </xf>
    <xf numFmtId="164" fontId="3" fillId="0" borderId="4" xfId="0" applyNumberFormat="1" applyFont="1" applyFill="1" applyBorder="1" applyAlignment="1">
      <alignment horizontal="right" vertical="center" wrapText="1"/>
    </xf>
    <xf numFmtId="0" fontId="2" fillId="0" borderId="0" xfId="0" applyFont="1" applyFill="1" applyBorder="1" applyAlignment="1">
      <alignment wrapText="1"/>
    </xf>
    <xf numFmtId="0" fontId="2" fillId="0" borderId="0" xfId="0" applyFont="1" applyFill="1" applyBorder="1" applyAlignment="1">
      <alignment horizontal="left" wrapText="1"/>
    </xf>
    <xf numFmtId="0" fontId="3" fillId="0" borderId="0" xfId="0" applyFont="1" applyFill="1" applyBorder="1"/>
    <xf numFmtId="0" fontId="3" fillId="0" borderId="4" xfId="0" applyFont="1" applyFill="1" applyBorder="1" applyAlignment="1">
      <alignment horizontal="center" vertical="top" wrapText="1"/>
    </xf>
    <xf numFmtId="164" fontId="3" fillId="0" borderId="4" xfId="0" applyNumberFormat="1" applyFont="1" applyBorder="1" applyAlignment="1">
      <alignment horizontal="right" vertical="center" wrapText="1"/>
    </xf>
    <xf numFmtId="164" fontId="2" fillId="0" borderId="4" xfId="0" applyNumberFormat="1" applyFont="1" applyBorder="1" applyAlignment="1">
      <alignment horizontal="right" vertical="center" wrapText="1"/>
    </xf>
    <xf numFmtId="49" fontId="3" fillId="0" borderId="4"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0" fontId="19" fillId="0" borderId="0" xfId="0" applyNumberFormat="1" applyFont="1"/>
    <xf numFmtId="0" fontId="19" fillId="0" borderId="0" xfId="0" applyFont="1"/>
    <xf numFmtId="0" fontId="20" fillId="0" borderId="0" xfId="0" applyFont="1"/>
    <xf numFmtId="14" fontId="20" fillId="0" borderId="0" xfId="0" applyNumberFormat="1" applyFont="1"/>
    <xf numFmtId="164" fontId="14" fillId="0" borderId="4" xfId="0" applyNumberFormat="1" applyFont="1" applyBorder="1"/>
    <xf numFmtId="4" fontId="20" fillId="0" borderId="0" xfId="0" applyNumberFormat="1" applyFont="1"/>
    <xf numFmtId="164" fontId="3" fillId="0" borderId="4" xfId="0" applyNumberFormat="1" applyFont="1" applyFill="1" applyBorder="1" applyAlignment="1">
      <alignment horizontal="right" vertical="center" wrapText="1"/>
    </xf>
    <xf numFmtId="164" fontId="2" fillId="0" borderId="4" xfId="0" applyNumberFormat="1" applyFont="1" applyBorder="1" applyAlignment="1">
      <alignment horizontal="right" vertical="center" wrapText="1"/>
    </xf>
    <xf numFmtId="0" fontId="3" fillId="0" borderId="4" xfId="0" applyFont="1" applyBorder="1" applyAlignment="1">
      <alignment horizontal="left" wrapText="1"/>
    </xf>
    <xf numFmtId="0" fontId="3" fillId="0" borderId="4" xfId="0" applyFont="1" applyBorder="1" applyAlignment="1">
      <alignment horizontal="left"/>
    </xf>
    <xf numFmtId="0" fontId="1" fillId="0" borderId="0" xfId="0" applyFont="1" applyAlignment="1">
      <alignment horizontal="center" wrapText="1"/>
    </xf>
    <xf numFmtId="0" fontId="2" fillId="0" borderId="1" xfId="0" applyNumberFormat="1" applyFont="1" applyFill="1" applyBorder="1" applyAlignment="1">
      <alignment horizontal="left" wrapText="1"/>
    </xf>
    <xf numFmtId="0" fontId="2" fillId="0" borderId="2" xfId="0" applyNumberFormat="1" applyFont="1" applyFill="1" applyBorder="1" applyAlignment="1">
      <alignment horizontal="left" wrapText="1"/>
    </xf>
    <xf numFmtId="0" fontId="2" fillId="0" borderId="3" xfId="0" applyNumberFormat="1" applyFont="1" applyFill="1" applyBorder="1" applyAlignment="1">
      <alignment horizontal="left" wrapText="1"/>
    </xf>
    <xf numFmtId="164" fontId="2" fillId="0" borderId="4" xfId="0" applyNumberFormat="1" applyFont="1" applyFill="1" applyBorder="1" applyAlignment="1">
      <alignment horizontal="left" wrapText="1"/>
    </xf>
    <xf numFmtId="0" fontId="3" fillId="0" borderId="4" xfId="0" applyFont="1" applyFill="1" applyBorder="1" applyAlignment="1">
      <alignment horizontal="left"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65" fontId="2" fillId="0" borderId="4" xfId="0" applyNumberFormat="1" applyFont="1" applyFill="1" applyBorder="1" applyAlignment="1">
      <alignment horizontal="center" vertical="center"/>
    </xf>
    <xf numFmtId="165" fontId="2" fillId="0" borderId="4" xfId="0" applyNumberFormat="1" applyFont="1" applyFill="1" applyBorder="1" applyAlignment="1">
      <alignment horizontal="left" vertical="center" wrapText="1"/>
    </xf>
    <xf numFmtId="0" fontId="2" fillId="0" borderId="4" xfId="0" applyFont="1" applyFill="1" applyBorder="1" applyAlignment="1">
      <alignment horizontal="left"/>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abSelected="1" zoomScaleNormal="100" zoomScaleSheetLayoutView="100" workbookViewId="0">
      <selection activeCell="E73" sqref="E73"/>
    </sheetView>
  </sheetViews>
  <sheetFormatPr defaultColWidth="8.85546875" defaultRowHeight="15" x14ac:dyDescent="0.25"/>
  <cols>
    <col min="1" max="1" width="69.28515625" style="43" customWidth="1"/>
    <col min="2" max="2" width="13.85546875" style="43" customWidth="1"/>
    <col min="3" max="4" width="14.42578125" style="43" customWidth="1"/>
    <col min="5" max="5" width="12.42578125" style="43" customWidth="1"/>
    <col min="6" max="6" width="12.5703125" style="43" customWidth="1"/>
    <col min="7" max="7" width="16" style="43" bestFit="1" customWidth="1"/>
    <col min="8" max="8" width="8.85546875" style="43"/>
    <col min="9" max="9" width="10.140625" style="43" bestFit="1" customWidth="1"/>
    <col min="10" max="16384" width="8.85546875" style="43"/>
  </cols>
  <sheetData>
    <row r="1" spans="1:9" ht="15.75" x14ac:dyDescent="0.25">
      <c r="A1" s="51" t="s">
        <v>0</v>
      </c>
      <c r="B1" s="51"/>
      <c r="C1" s="51"/>
      <c r="D1" s="51"/>
      <c r="E1" s="51"/>
      <c r="F1" s="41" t="s">
        <v>89</v>
      </c>
      <c r="G1" s="42" t="str">
        <f>TEXT(F1,"[$-FC19]ДД ММММ")</f>
        <v>07 сентября</v>
      </c>
      <c r="H1" s="42" t="str">
        <f>TEXT(F1,"[$-FC19]ДД.ММ.ГГГ \г")</f>
        <v>07.09.2018 г</v>
      </c>
    </row>
    <row r="2" spans="1:9" ht="15.75" x14ac:dyDescent="0.25">
      <c r="A2" s="51" t="str">
        <f>CONCATENATE("с ",G1," по ",G2,"ода")</f>
        <v>с 07 сентября по 13 сентября 2018 года</v>
      </c>
      <c r="B2" s="51"/>
      <c r="C2" s="51"/>
      <c r="D2" s="51"/>
      <c r="E2" s="51"/>
      <c r="F2" s="41" t="s">
        <v>49</v>
      </c>
      <c r="G2" s="42" t="str">
        <f>TEXT(F2,"[$-FC19]ДД ММММ ГГГ \г")</f>
        <v>13 сентября 2018 г</v>
      </c>
      <c r="H2" s="42" t="str">
        <f>TEXT(F2,"[$-FC19]ДД.ММ.ГГГ \г")</f>
        <v>13.09.2018 г</v>
      </c>
      <c r="I2" s="44"/>
    </row>
    <row r="3" spans="1:9" x14ac:dyDescent="0.25">
      <c r="A3" s="20"/>
      <c r="B3" s="21"/>
      <c r="C3" s="21"/>
      <c r="D3" s="21"/>
      <c r="E3" s="22"/>
    </row>
    <row r="4" spans="1:9" x14ac:dyDescent="0.25">
      <c r="A4" s="23"/>
      <c r="B4" s="24"/>
      <c r="C4" s="24"/>
      <c r="D4" s="25"/>
      <c r="E4" s="26" t="s">
        <v>1</v>
      </c>
    </row>
    <row r="5" spans="1:9" x14ac:dyDescent="0.25">
      <c r="A5" s="52" t="str">
        <f>CONCATENATE("Остатки средств на ",H1,".")</f>
        <v>Остатки средств на 07.09.2018 г.</v>
      </c>
      <c r="B5" s="53"/>
      <c r="C5" s="53"/>
      <c r="D5" s="54"/>
      <c r="E5" s="45">
        <v>549794.5</v>
      </c>
      <c r="F5" s="44"/>
    </row>
    <row r="6" spans="1:9" x14ac:dyDescent="0.25">
      <c r="A6" s="28"/>
      <c r="B6" s="29"/>
      <c r="C6" s="29"/>
      <c r="D6" s="29"/>
      <c r="E6" s="30"/>
    </row>
    <row r="7" spans="1:9" x14ac:dyDescent="0.25">
      <c r="A7" s="61" t="s">
        <v>2</v>
      </c>
      <c r="B7" s="50"/>
      <c r="C7" s="50"/>
      <c r="D7" s="50"/>
      <c r="E7" s="31"/>
    </row>
    <row r="8" spans="1:9" x14ac:dyDescent="0.25">
      <c r="A8" s="56" t="s">
        <v>3</v>
      </c>
      <c r="B8" s="50"/>
      <c r="C8" s="50"/>
      <c r="D8" s="50"/>
      <c r="E8" s="27">
        <f>E31-E9</f>
        <v>461772.66688000225</v>
      </c>
    </row>
    <row r="9" spans="1:9" x14ac:dyDescent="0.25">
      <c r="A9" s="49" t="s">
        <v>4</v>
      </c>
      <c r="B9" s="50"/>
      <c r="C9" s="50"/>
      <c r="D9" s="50"/>
      <c r="E9" s="32">
        <f>SUM(E10:E30)</f>
        <v>3403276.1999999983</v>
      </c>
      <c r="F9" s="46"/>
    </row>
    <row r="10" spans="1:9" ht="18" customHeight="1" x14ac:dyDescent="0.25">
      <c r="A10" s="49" t="s">
        <v>110</v>
      </c>
      <c r="B10" s="50"/>
      <c r="C10" s="50"/>
      <c r="D10" s="50"/>
      <c r="E10" s="47">
        <v>3279808.1</v>
      </c>
      <c r="F10" s="46"/>
    </row>
    <row r="11" spans="1:9" ht="33" customHeight="1" x14ac:dyDescent="0.25">
      <c r="A11" s="49" t="s">
        <v>100</v>
      </c>
      <c r="B11" s="50"/>
      <c r="C11" s="50"/>
      <c r="D11" s="50"/>
      <c r="E11" s="47">
        <v>134.9</v>
      </c>
      <c r="F11" s="46"/>
    </row>
    <row r="12" spans="1:9" ht="32.25" customHeight="1" x14ac:dyDescent="0.25">
      <c r="A12" s="49" t="s">
        <v>90</v>
      </c>
      <c r="B12" s="50"/>
      <c r="C12" s="50"/>
      <c r="D12" s="50"/>
      <c r="E12" s="32">
        <v>20470.3</v>
      </c>
      <c r="F12" s="46"/>
    </row>
    <row r="13" spans="1:9" ht="36.75" customHeight="1" x14ac:dyDescent="0.25">
      <c r="A13" s="49" t="s">
        <v>91</v>
      </c>
      <c r="B13" s="50"/>
      <c r="C13" s="50"/>
      <c r="D13" s="50"/>
      <c r="E13" s="32">
        <v>2599.8000000000002</v>
      </c>
      <c r="F13" s="46"/>
    </row>
    <row r="14" spans="1:9" ht="34.5" customHeight="1" x14ac:dyDescent="0.25">
      <c r="A14" s="49" t="s">
        <v>92</v>
      </c>
      <c r="B14" s="50"/>
      <c r="C14" s="50"/>
      <c r="D14" s="50"/>
      <c r="E14" s="32">
        <v>3992.9</v>
      </c>
      <c r="F14" s="46"/>
    </row>
    <row r="15" spans="1:9" ht="36.75" customHeight="1" x14ac:dyDescent="0.25">
      <c r="A15" s="49" t="s">
        <v>101</v>
      </c>
      <c r="B15" s="50"/>
      <c r="C15" s="50"/>
      <c r="D15" s="50"/>
      <c r="E15" s="47">
        <v>37992</v>
      </c>
      <c r="F15" s="46"/>
    </row>
    <row r="16" spans="1:9" ht="22.9" customHeight="1" x14ac:dyDescent="0.25">
      <c r="A16" s="49" t="s">
        <v>93</v>
      </c>
      <c r="B16" s="50"/>
      <c r="C16" s="50"/>
      <c r="D16" s="50"/>
      <c r="E16" s="32">
        <v>524.4</v>
      </c>
      <c r="F16" s="46"/>
    </row>
    <row r="17" spans="1:6" ht="33.75" customHeight="1" x14ac:dyDescent="0.25">
      <c r="A17" s="49" t="s">
        <v>102</v>
      </c>
      <c r="B17" s="50"/>
      <c r="C17" s="50"/>
      <c r="D17" s="50"/>
      <c r="E17" s="47">
        <v>3.8</v>
      </c>
      <c r="F17" s="46"/>
    </row>
    <row r="18" spans="1:6" ht="30.6" customHeight="1" x14ac:dyDescent="0.25">
      <c r="A18" s="49" t="s">
        <v>94</v>
      </c>
      <c r="B18" s="50"/>
      <c r="C18" s="50"/>
      <c r="D18" s="50"/>
      <c r="E18" s="32">
        <v>13046.3</v>
      </c>
      <c r="F18" s="46"/>
    </row>
    <row r="19" spans="1:6" ht="59.45" customHeight="1" x14ac:dyDescent="0.25">
      <c r="A19" s="49" t="s">
        <v>95</v>
      </c>
      <c r="B19" s="50"/>
      <c r="C19" s="50"/>
      <c r="D19" s="50"/>
      <c r="E19" s="32">
        <v>1769.9</v>
      </c>
      <c r="F19" s="46"/>
    </row>
    <row r="20" spans="1:6" ht="39.75" customHeight="1" x14ac:dyDescent="0.25">
      <c r="A20" s="49" t="s">
        <v>97</v>
      </c>
      <c r="B20" s="50"/>
      <c r="C20" s="50"/>
      <c r="D20" s="50"/>
      <c r="E20" s="32">
        <v>3206</v>
      </c>
      <c r="F20" s="46"/>
    </row>
    <row r="21" spans="1:6" ht="30.75" customHeight="1" x14ac:dyDescent="0.25">
      <c r="A21" s="49" t="s">
        <v>98</v>
      </c>
      <c r="B21" s="50"/>
      <c r="C21" s="50"/>
      <c r="D21" s="50"/>
      <c r="E21" s="32">
        <v>684.3</v>
      </c>
      <c r="F21" s="46"/>
    </row>
    <row r="22" spans="1:6" ht="28.15" customHeight="1" x14ac:dyDescent="0.25">
      <c r="A22" s="49" t="s">
        <v>103</v>
      </c>
      <c r="B22" s="50"/>
      <c r="C22" s="50"/>
      <c r="D22" s="50"/>
      <c r="E22" s="32">
        <v>2.5</v>
      </c>
      <c r="F22" s="46"/>
    </row>
    <row r="23" spans="1:6" ht="45" customHeight="1" x14ac:dyDescent="0.25">
      <c r="A23" s="49" t="s">
        <v>99</v>
      </c>
      <c r="B23" s="50"/>
      <c r="C23" s="50"/>
      <c r="D23" s="50"/>
      <c r="E23" s="32">
        <v>80.400000000000006</v>
      </c>
      <c r="F23" s="46"/>
    </row>
    <row r="24" spans="1:6" ht="36" customHeight="1" x14ac:dyDescent="0.25">
      <c r="A24" s="49" t="s">
        <v>104</v>
      </c>
      <c r="B24" s="50"/>
      <c r="C24" s="50"/>
      <c r="D24" s="50"/>
      <c r="E24" s="32">
        <v>225.4</v>
      </c>
      <c r="F24" s="46"/>
    </row>
    <row r="25" spans="1:6" x14ac:dyDescent="0.25">
      <c r="A25" s="49" t="s">
        <v>105</v>
      </c>
      <c r="B25" s="50"/>
      <c r="C25" s="50"/>
      <c r="D25" s="50"/>
      <c r="E25" s="32">
        <v>796.8</v>
      </c>
      <c r="F25" s="46"/>
    </row>
    <row r="26" spans="1:6" ht="30" customHeight="1" x14ac:dyDescent="0.25">
      <c r="A26" s="49" t="s">
        <v>106</v>
      </c>
      <c r="B26" s="50"/>
      <c r="C26" s="50"/>
      <c r="D26" s="50"/>
      <c r="E26" s="32">
        <v>412.4</v>
      </c>
      <c r="F26" s="46"/>
    </row>
    <row r="27" spans="1:6" ht="36.6" customHeight="1" x14ac:dyDescent="0.25">
      <c r="A27" s="49" t="s">
        <v>107</v>
      </c>
      <c r="B27" s="50"/>
      <c r="C27" s="50"/>
      <c r="D27" s="50"/>
      <c r="E27" s="32">
        <v>93.3</v>
      </c>
      <c r="F27" s="46"/>
    </row>
    <row r="28" spans="1:6" ht="50.25" customHeight="1" x14ac:dyDescent="0.25">
      <c r="A28" s="49" t="s">
        <v>108</v>
      </c>
      <c r="B28" s="50"/>
      <c r="C28" s="50"/>
      <c r="D28" s="50"/>
      <c r="E28" s="32">
        <v>6.1</v>
      </c>
      <c r="F28" s="46"/>
    </row>
    <row r="29" spans="1:6" ht="48.75" customHeight="1" x14ac:dyDescent="0.25">
      <c r="A29" s="49" t="s">
        <v>109</v>
      </c>
      <c r="B29" s="50"/>
      <c r="C29" s="50"/>
      <c r="D29" s="50"/>
      <c r="E29" s="32">
        <v>4.9000000000000004</v>
      </c>
      <c r="F29" s="46"/>
    </row>
    <row r="30" spans="1:6" ht="31.5" customHeight="1" x14ac:dyDescent="0.25">
      <c r="A30" s="49" t="s">
        <v>96</v>
      </c>
      <c r="B30" s="50"/>
      <c r="C30" s="50"/>
      <c r="D30" s="50"/>
      <c r="E30" s="47">
        <v>37421.699999999997</v>
      </c>
      <c r="F30" s="46"/>
    </row>
    <row r="31" spans="1:6" x14ac:dyDescent="0.25">
      <c r="A31" s="55" t="s">
        <v>5</v>
      </c>
      <c r="B31" s="56"/>
      <c r="C31" s="56"/>
      <c r="D31" s="56"/>
      <c r="E31" s="31">
        <f>'Муниципальные районы'!B24-Учреждения!E5+'Муниципальные районы'!B23</f>
        <v>3865048.8668800006</v>
      </c>
    </row>
    <row r="32" spans="1:6" x14ac:dyDescent="0.25">
      <c r="A32" s="33"/>
      <c r="B32" s="34"/>
      <c r="C32" s="34"/>
      <c r="D32" s="25"/>
      <c r="E32" s="35"/>
    </row>
    <row r="33" spans="1:5" x14ac:dyDescent="0.25">
      <c r="A33" s="57" t="s">
        <v>14</v>
      </c>
      <c r="B33" s="59" t="s">
        <v>6</v>
      </c>
      <c r="C33" s="60" t="s">
        <v>7</v>
      </c>
      <c r="D33" s="60"/>
      <c r="E33" s="60"/>
    </row>
    <row r="34" spans="1:5" ht="90" x14ac:dyDescent="0.25">
      <c r="A34" s="58"/>
      <c r="B34" s="59"/>
      <c r="C34" s="36" t="s">
        <v>8</v>
      </c>
      <c r="D34" s="36" t="s">
        <v>9</v>
      </c>
      <c r="E34" s="36" t="s">
        <v>10</v>
      </c>
    </row>
    <row r="35" spans="1:5" x14ac:dyDescent="0.25">
      <c r="A35" s="39" t="s">
        <v>50</v>
      </c>
      <c r="B35" s="37">
        <v>408.42124999999999</v>
      </c>
      <c r="C35" s="37">
        <v>72</v>
      </c>
      <c r="D35" s="37">
        <v>21.744</v>
      </c>
      <c r="E35" s="37"/>
    </row>
    <row r="36" spans="1:5" x14ac:dyDescent="0.25">
      <c r="A36" s="39" t="s">
        <v>51</v>
      </c>
      <c r="B36" s="37">
        <v>1600</v>
      </c>
      <c r="C36" s="37">
        <v>700</v>
      </c>
      <c r="D36" s="37"/>
      <c r="E36" s="37"/>
    </row>
    <row r="37" spans="1:5" x14ac:dyDescent="0.25">
      <c r="A37" s="39" t="s">
        <v>52</v>
      </c>
      <c r="B37" s="37">
        <v>10066.552960000001</v>
      </c>
      <c r="C37" s="37">
        <v>10000</v>
      </c>
      <c r="D37" s="37"/>
      <c r="E37" s="37"/>
    </row>
    <row r="38" spans="1:5" ht="30" x14ac:dyDescent="0.25">
      <c r="A38" s="39" t="s">
        <v>53</v>
      </c>
      <c r="B38" s="37">
        <v>7061.3281100000004</v>
      </c>
      <c r="C38" s="37">
        <v>1004.65347</v>
      </c>
      <c r="D38" s="37"/>
      <c r="E38" s="37">
        <v>4561.5460000000003</v>
      </c>
    </row>
    <row r="39" spans="1:5" x14ac:dyDescent="0.25">
      <c r="A39" s="39" t="s">
        <v>54</v>
      </c>
      <c r="B39" s="37">
        <v>17.046769999999999</v>
      </c>
      <c r="C39" s="37"/>
      <c r="D39" s="37"/>
      <c r="E39" s="37"/>
    </row>
    <row r="40" spans="1:5" x14ac:dyDescent="0.25">
      <c r="A40" s="39" t="s">
        <v>55</v>
      </c>
      <c r="B40" s="37">
        <v>565.36855000000003</v>
      </c>
      <c r="C40" s="37">
        <v>500</v>
      </c>
      <c r="D40" s="37"/>
      <c r="E40" s="37"/>
    </row>
    <row r="41" spans="1:5" ht="30" x14ac:dyDescent="0.25">
      <c r="A41" s="39" t="s">
        <v>56</v>
      </c>
      <c r="B41" s="37">
        <v>25746.16259</v>
      </c>
      <c r="C41" s="37">
        <v>2700</v>
      </c>
      <c r="D41" s="37"/>
      <c r="E41" s="37">
        <v>3557.0160000000001</v>
      </c>
    </row>
    <row r="42" spans="1:5" x14ac:dyDescent="0.25">
      <c r="A42" s="39" t="s">
        <v>57</v>
      </c>
      <c r="B42" s="37">
        <v>185.62667999999999</v>
      </c>
      <c r="C42" s="37"/>
      <c r="D42" s="37"/>
      <c r="E42" s="37"/>
    </row>
    <row r="43" spans="1:5" x14ac:dyDescent="0.25">
      <c r="A43" s="39" t="s">
        <v>58</v>
      </c>
      <c r="B43" s="37">
        <v>49690.43161</v>
      </c>
      <c r="C43" s="37">
        <v>2000</v>
      </c>
      <c r="D43" s="37">
        <v>500</v>
      </c>
      <c r="E43" s="37"/>
    </row>
    <row r="44" spans="1:5" x14ac:dyDescent="0.25">
      <c r="A44" s="39" t="s">
        <v>59</v>
      </c>
      <c r="B44" s="37">
        <v>4093.3097899999998</v>
      </c>
      <c r="C44" s="37"/>
      <c r="D44" s="37"/>
      <c r="E44" s="37"/>
    </row>
    <row r="45" spans="1:5" x14ac:dyDescent="0.25">
      <c r="A45" s="39" t="s">
        <v>60</v>
      </c>
      <c r="B45" s="37">
        <v>112123.69886999999</v>
      </c>
      <c r="C45" s="37">
        <v>1736.54836</v>
      </c>
      <c r="D45" s="37">
        <v>86.393590000000003</v>
      </c>
      <c r="E45" s="37">
        <v>4631.9359100000001</v>
      </c>
    </row>
    <row r="46" spans="1:5" x14ac:dyDescent="0.25">
      <c r="A46" s="39" t="s">
        <v>61</v>
      </c>
      <c r="B46" s="37">
        <v>186486.25768000001</v>
      </c>
      <c r="C46" s="37">
        <v>2250</v>
      </c>
      <c r="D46" s="37">
        <v>285</v>
      </c>
      <c r="E46" s="37">
        <v>126013.53129</v>
      </c>
    </row>
    <row r="47" spans="1:5" x14ac:dyDescent="0.25">
      <c r="A47" s="39" t="s">
        <v>62</v>
      </c>
      <c r="B47" s="37">
        <v>28246.170249999999</v>
      </c>
      <c r="C47" s="37"/>
      <c r="D47" s="37"/>
      <c r="E47" s="37"/>
    </row>
    <row r="48" spans="1:5" ht="30" x14ac:dyDescent="0.25">
      <c r="A48" s="39" t="s">
        <v>63</v>
      </c>
      <c r="B48" s="37">
        <v>10706.68802</v>
      </c>
      <c r="C48" s="37">
        <v>1000</v>
      </c>
      <c r="D48" s="37"/>
      <c r="E48" s="37"/>
    </row>
    <row r="49" spans="1:5" x14ac:dyDescent="0.25">
      <c r="A49" s="39" t="s">
        <v>64</v>
      </c>
      <c r="B49" s="37">
        <v>13.683999999999999</v>
      </c>
      <c r="C49" s="37"/>
      <c r="D49" s="37"/>
      <c r="E49" s="37"/>
    </row>
    <row r="50" spans="1:5" ht="30" x14ac:dyDescent="0.25">
      <c r="A50" s="39" t="s">
        <v>65</v>
      </c>
      <c r="B50" s="37">
        <v>4426.9489299999996</v>
      </c>
      <c r="C50" s="37">
        <v>2097.49269</v>
      </c>
      <c r="D50" s="37"/>
      <c r="E50" s="37"/>
    </row>
    <row r="51" spans="1:5" x14ac:dyDescent="0.25">
      <c r="A51" s="39" t="s">
        <v>66</v>
      </c>
      <c r="B51" s="37">
        <v>1014.93511</v>
      </c>
      <c r="C51" s="37">
        <v>907.19092000000001</v>
      </c>
      <c r="D51" s="37">
        <v>3.5106199999999999</v>
      </c>
      <c r="E51" s="37"/>
    </row>
    <row r="52" spans="1:5" x14ac:dyDescent="0.25">
      <c r="A52" s="39" t="s">
        <v>67</v>
      </c>
      <c r="B52" s="37">
        <v>789.41147999999998</v>
      </c>
      <c r="C52" s="37">
        <v>750</v>
      </c>
      <c r="D52" s="37"/>
      <c r="E52" s="37"/>
    </row>
    <row r="53" spans="1:5" ht="30" x14ac:dyDescent="0.25">
      <c r="A53" s="39" t="s">
        <v>68</v>
      </c>
      <c r="B53" s="37">
        <v>3551.69326</v>
      </c>
      <c r="C53" s="37">
        <v>2008</v>
      </c>
      <c r="D53" s="37">
        <v>123.3</v>
      </c>
      <c r="E53" s="37">
        <v>1248.2660000000001</v>
      </c>
    </row>
    <row r="54" spans="1:5" x14ac:dyDescent="0.25">
      <c r="A54" s="39" t="s">
        <v>69</v>
      </c>
      <c r="B54" s="37">
        <v>7085.0246299999999</v>
      </c>
      <c r="C54" s="37">
        <v>800</v>
      </c>
      <c r="D54" s="37"/>
      <c r="E54" s="37"/>
    </row>
    <row r="55" spans="1:5" x14ac:dyDescent="0.25">
      <c r="A55" s="39" t="s">
        <v>70</v>
      </c>
      <c r="B55" s="37">
        <v>4577.7022900000002</v>
      </c>
      <c r="C55" s="37">
        <v>2186.5830000000001</v>
      </c>
      <c r="D55" s="37">
        <v>400.02</v>
      </c>
      <c r="E55" s="37"/>
    </row>
    <row r="56" spans="1:5" x14ac:dyDescent="0.25">
      <c r="A56" s="39" t="s">
        <v>71</v>
      </c>
      <c r="B56" s="37">
        <v>2980.422</v>
      </c>
      <c r="C56" s="37">
        <v>1793</v>
      </c>
      <c r="D56" s="37">
        <v>641.20000000000005</v>
      </c>
      <c r="E56" s="37"/>
    </row>
    <row r="57" spans="1:5" x14ac:dyDescent="0.25">
      <c r="A57" s="39" t="s">
        <v>72</v>
      </c>
      <c r="B57" s="37">
        <v>420</v>
      </c>
      <c r="C57" s="37">
        <v>130</v>
      </c>
      <c r="D57" s="37">
        <v>290</v>
      </c>
      <c r="E57" s="37"/>
    </row>
    <row r="58" spans="1:5" x14ac:dyDescent="0.25">
      <c r="A58" s="39" t="s">
        <v>73</v>
      </c>
      <c r="B58" s="37">
        <v>2950</v>
      </c>
      <c r="C58" s="37">
        <v>2300</v>
      </c>
      <c r="D58" s="37">
        <v>400</v>
      </c>
      <c r="E58" s="37"/>
    </row>
    <row r="59" spans="1:5" x14ac:dyDescent="0.25">
      <c r="A59" s="39" t="s">
        <v>74</v>
      </c>
      <c r="B59" s="37">
        <v>1169</v>
      </c>
      <c r="C59" s="37">
        <v>1000</v>
      </c>
      <c r="D59" s="37"/>
      <c r="E59" s="37"/>
    </row>
    <row r="60" spans="1:5" x14ac:dyDescent="0.25">
      <c r="A60" s="39" t="s">
        <v>75</v>
      </c>
      <c r="B60" s="37">
        <v>485.57558</v>
      </c>
      <c r="C60" s="37">
        <v>322.28523999999999</v>
      </c>
      <c r="D60" s="37"/>
      <c r="E60" s="37"/>
    </row>
    <row r="61" spans="1:5" ht="30" x14ac:dyDescent="0.25">
      <c r="A61" s="39" t="s">
        <v>76</v>
      </c>
      <c r="B61" s="37">
        <v>1.0000000000000001E-5</v>
      </c>
      <c r="C61" s="37"/>
      <c r="D61" s="37"/>
      <c r="E61" s="37"/>
    </row>
    <row r="62" spans="1:5" x14ac:dyDescent="0.25">
      <c r="A62" s="39" t="s">
        <v>77</v>
      </c>
      <c r="B62" s="37">
        <v>251</v>
      </c>
      <c r="C62" s="37">
        <v>251</v>
      </c>
      <c r="D62" s="37"/>
      <c r="E62" s="37"/>
    </row>
    <row r="63" spans="1:5" x14ac:dyDescent="0.25">
      <c r="A63" s="39" t="s">
        <v>78</v>
      </c>
      <c r="B63" s="37">
        <v>14550.729369999999</v>
      </c>
      <c r="C63" s="37">
        <v>4950</v>
      </c>
      <c r="D63" s="37">
        <v>3008</v>
      </c>
      <c r="E63" s="37"/>
    </row>
    <row r="64" spans="1:5" ht="30" x14ac:dyDescent="0.25">
      <c r="A64" s="39" t="s">
        <v>79</v>
      </c>
      <c r="B64" s="37">
        <v>23.25412</v>
      </c>
      <c r="C64" s="37"/>
      <c r="D64" s="37"/>
      <c r="E64" s="37"/>
    </row>
    <row r="65" spans="1:5" x14ac:dyDescent="0.25">
      <c r="A65" s="39" t="s">
        <v>80</v>
      </c>
      <c r="B65" s="37">
        <v>1191.55</v>
      </c>
      <c r="C65" s="37">
        <v>988.12</v>
      </c>
      <c r="D65" s="37"/>
      <c r="E65" s="37"/>
    </row>
    <row r="66" spans="1:5" x14ac:dyDescent="0.25">
      <c r="A66" s="39" t="s">
        <v>81</v>
      </c>
      <c r="B66" s="37">
        <v>30688.046439999998</v>
      </c>
      <c r="C66" s="37">
        <v>1516.7</v>
      </c>
      <c r="D66" s="37"/>
      <c r="E66" s="37"/>
    </row>
    <row r="67" spans="1:5" ht="30" x14ac:dyDescent="0.25">
      <c r="A67" s="39" t="s">
        <v>82</v>
      </c>
      <c r="B67" s="37">
        <v>996.94404999999995</v>
      </c>
      <c r="C67" s="37">
        <v>823.39883999999995</v>
      </c>
      <c r="D67" s="37">
        <v>6.7000000000000002E-4</v>
      </c>
      <c r="E67" s="37"/>
    </row>
    <row r="68" spans="1:5" x14ac:dyDescent="0.25">
      <c r="A68" s="39" t="s">
        <v>83</v>
      </c>
      <c r="B68" s="37">
        <v>680</v>
      </c>
      <c r="C68" s="37"/>
      <c r="D68" s="37"/>
      <c r="E68" s="37"/>
    </row>
    <row r="69" spans="1:5" x14ac:dyDescent="0.25">
      <c r="A69" s="39" t="s">
        <v>84</v>
      </c>
      <c r="B69" s="37">
        <v>702</v>
      </c>
      <c r="C69" s="37">
        <v>530</v>
      </c>
      <c r="D69" s="37"/>
      <c r="E69" s="37"/>
    </row>
    <row r="70" spans="1:5" x14ac:dyDescent="0.25">
      <c r="A70" s="39" t="s">
        <v>85</v>
      </c>
      <c r="B70" s="37">
        <v>22.385999999999999</v>
      </c>
      <c r="C70" s="37"/>
      <c r="D70" s="37"/>
      <c r="E70" s="37"/>
    </row>
    <row r="71" spans="1:5" x14ac:dyDescent="0.25">
      <c r="A71" s="39" t="s">
        <v>86</v>
      </c>
      <c r="B71" s="37">
        <v>5.53993</v>
      </c>
      <c r="C71" s="37"/>
      <c r="D71" s="37"/>
      <c r="E71" s="37"/>
    </row>
    <row r="72" spans="1:5" x14ac:dyDescent="0.25">
      <c r="A72" s="39" t="s">
        <v>87</v>
      </c>
      <c r="B72" s="37">
        <v>102.10899999999999</v>
      </c>
      <c r="C72" s="37">
        <v>91.308999999999997</v>
      </c>
      <c r="D72" s="37"/>
      <c r="E72" s="37"/>
    </row>
    <row r="73" spans="1:5" x14ac:dyDescent="0.25">
      <c r="A73" s="40" t="s">
        <v>88</v>
      </c>
      <c r="B73" s="38">
        <f>SUM(B35:B72)</f>
        <v>515675.0193300001</v>
      </c>
      <c r="C73" s="48">
        <f t="shared" ref="C73:E73" si="0">SUM(C35:C72)</f>
        <v>45408.281519999997</v>
      </c>
      <c r="D73" s="48">
        <f t="shared" si="0"/>
        <v>5759.1688800000002</v>
      </c>
      <c r="E73" s="48">
        <f t="shared" si="0"/>
        <v>140012.29519999999</v>
      </c>
    </row>
  </sheetData>
  <mergeCells count="31">
    <mergeCell ref="A1:E1"/>
    <mergeCell ref="A2:E2"/>
    <mergeCell ref="A5:D5"/>
    <mergeCell ref="A31:D31"/>
    <mergeCell ref="A33:A34"/>
    <mergeCell ref="B33:B34"/>
    <mergeCell ref="C33:E33"/>
    <mergeCell ref="A7:D7"/>
    <mergeCell ref="A8:D8"/>
    <mergeCell ref="A9:D9"/>
    <mergeCell ref="A12:D12"/>
    <mergeCell ref="A13:D13"/>
    <mergeCell ref="A14:D14"/>
    <mergeCell ref="A18:D18"/>
    <mergeCell ref="A16:D16"/>
    <mergeCell ref="A10:D10"/>
    <mergeCell ref="A11:D11"/>
    <mergeCell ref="A15:D15"/>
    <mergeCell ref="A17:D17"/>
    <mergeCell ref="A22:D22"/>
    <mergeCell ref="A20:D20"/>
    <mergeCell ref="A21:D21"/>
    <mergeCell ref="A19:D19"/>
    <mergeCell ref="A28:D28"/>
    <mergeCell ref="A29:D29"/>
    <mergeCell ref="A30:D30"/>
    <mergeCell ref="A23:D23"/>
    <mergeCell ref="A24:D24"/>
    <mergeCell ref="A25:D25"/>
    <mergeCell ref="A26:D26"/>
    <mergeCell ref="A27:D27"/>
  </mergeCells>
  <pageMargins left="0.70866141732283472" right="0.70866141732283472" top="0.56000000000000005" bottom="0.4" header="0.31496062992125984" footer="0.17"/>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view="pageBreakPreview" zoomScaleNormal="100" zoomScaleSheetLayoutView="100" workbookViewId="0">
      <selection activeCell="C3" sqref="C3"/>
    </sheetView>
  </sheetViews>
  <sheetFormatPr defaultRowHeight="15" x14ac:dyDescent="0.25"/>
  <cols>
    <col min="1" max="1" width="38.28515625" customWidth="1"/>
    <col min="2" max="2" width="13.140625" customWidth="1"/>
    <col min="3" max="3" width="14.140625" customWidth="1"/>
    <col min="4" max="4" width="14.28515625" customWidth="1"/>
    <col min="5" max="5" width="14.5703125" customWidth="1"/>
    <col min="6" max="6" width="15.28515625" customWidth="1"/>
    <col min="7" max="7" width="14.140625" customWidth="1"/>
    <col min="8" max="8" width="14.7109375" customWidth="1"/>
    <col min="9" max="9" width="14" customWidth="1"/>
    <col min="10" max="10" width="12.7109375" customWidth="1"/>
    <col min="11" max="11" width="11" customWidth="1"/>
    <col min="12" max="13" width="14.28515625" customWidth="1"/>
    <col min="14" max="14" width="14" customWidth="1"/>
    <col min="15" max="15" width="14.5703125" customWidth="1"/>
  </cols>
  <sheetData>
    <row r="1" spans="1:20" s="6" customFormat="1" ht="15.75" x14ac:dyDescent="0.25">
      <c r="A1" s="18" t="s">
        <v>49</v>
      </c>
      <c r="C1" s="7" t="s">
        <v>13</v>
      </c>
    </row>
    <row r="2" spans="1:20" x14ac:dyDescent="0.25">
      <c r="A2" s="13" t="str">
        <f>TEXT(EndData2,"[$-FC19]ДД.ММ.ГГГ")</f>
        <v>13.09.2018</v>
      </c>
      <c r="B2" s="13">
        <f>A2+1</f>
        <v>43357</v>
      </c>
      <c r="C2" s="19" t="str">
        <f>TEXT(B2,"[$-FC19]ДД.ММ.ГГГ")</f>
        <v>14.09.2018</v>
      </c>
      <c r="P2" s="4" t="s">
        <v>12</v>
      </c>
    </row>
    <row r="3" spans="1:20" s="5" customFormat="1" ht="51.75" customHeight="1" x14ac:dyDescent="0.25">
      <c r="A3" s="10" t="s">
        <v>15</v>
      </c>
      <c r="B3" s="17" t="s">
        <v>16</v>
      </c>
      <c r="C3" s="14" t="s">
        <v>17</v>
      </c>
      <c r="D3" s="14" t="s">
        <v>18</v>
      </c>
      <c r="E3" s="14" t="s">
        <v>19</v>
      </c>
      <c r="F3" s="14" t="s">
        <v>20</v>
      </c>
      <c r="G3" s="14" t="s">
        <v>21</v>
      </c>
      <c r="H3" s="14" t="s">
        <v>22</v>
      </c>
      <c r="I3" s="14" t="s">
        <v>23</v>
      </c>
      <c r="J3" s="14" t="s">
        <v>24</v>
      </c>
      <c r="K3" s="14" t="s">
        <v>25</v>
      </c>
      <c r="L3" s="14" t="s">
        <v>26</v>
      </c>
      <c r="M3" s="14" t="s">
        <v>27</v>
      </c>
      <c r="N3" s="14" t="s">
        <v>28</v>
      </c>
      <c r="O3" s="14" t="s">
        <v>29</v>
      </c>
      <c r="P3" s="1" t="s">
        <v>11</v>
      </c>
    </row>
    <row r="4" spans="1:20" ht="26.25" x14ac:dyDescent="0.25">
      <c r="A4" s="2" t="s">
        <v>31</v>
      </c>
      <c r="B4" s="15"/>
      <c r="C4" s="15"/>
      <c r="D4" s="15"/>
      <c r="E4" s="15"/>
      <c r="F4" s="15"/>
      <c r="G4" s="15"/>
      <c r="H4" s="15"/>
      <c r="I4" s="15"/>
      <c r="J4" s="15">
        <v>1445.1666700000001</v>
      </c>
      <c r="K4" s="15">
        <v>192.416</v>
      </c>
      <c r="L4" s="15"/>
      <c r="M4" s="15"/>
      <c r="N4" s="15"/>
      <c r="O4" s="15"/>
      <c r="P4" s="3">
        <v>1637.58267</v>
      </c>
      <c r="Q4" s="4"/>
      <c r="R4" s="4"/>
      <c r="S4" s="4"/>
      <c r="T4" s="4"/>
    </row>
    <row r="5" spans="1:20" ht="39" x14ac:dyDescent="0.25">
      <c r="A5" s="2" t="s">
        <v>32</v>
      </c>
      <c r="B5" s="15"/>
      <c r="C5" s="15">
        <v>22288.2</v>
      </c>
      <c r="D5" s="15">
        <v>19116.167000000001</v>
      </c>
      <c r="E5" s="15">
        <v>10213.5</v>
      </c>
      <c r="F5" s="15">
        <v>8493.7999999999993</v>
      </c>
      <c r="G5" s="15">
        <v>22844.833330000001</v>
      </c>
      <c r="H5" s="15">
        <v>6102.3339999999998</v>
      </c>
      <c r="I5" s="15">
        <v>7000</v>
      </c>
      <c r="J5" s="15">
        <v>486.66667000000001</v>
      </c>
      <c r="K5" s="15">
        <v>4661.6660000000002</v>
      </c>
      <c r="L5" s="15">
        <v>46677</v>
      </c>
      <c r="M5" s="15">
        <v>9003</v>
      </c>
      <c r="N5" s="15">
        <v>13368</v>
      </c>
      <c r="O5" s="15">
        <v>20399.29</v>
      </c>
      <c r="P5" s="3">
        <v>190654.45699999999</v>
      </c>
      <c r="Q5" s="4"/>
      <c r="R5" s="4"/>
      <c r="S5" s="4"/>
      <c r="T5" s="4"/>
    </row>
    <row r="6" spans="1:20" ht="26.25" x14ac:dyDescent="0.25">
      <c r="A6" s="2" t="s">
        <v>33</v>
      </c>
      <c r="B6" s="15">
        <v>606.73299999999995</v>
      </c>
      <c r="C6" s="15">
        <v>11093.13466</v>
      </c>
      <c r="D6" s="15">
        <v>6075</v>
      </c>
      <c r="E6" s="15"/>
      <c r="F6" s="15"/>
      <c r="G6" s="15">
        <v>75</v>
      </c>
      <c r="H6" s="15"/>
      <c r="I6" s="15">
        <v>2513.788</v>
      </c>
      <c r="J6" s="15">
        <v>197.53333000000001</v>
      </c>
      <c r="K6" s="15"/>
      <c r="L6" s="15"/>
      <c r="M6" s="15"/>
      <c r="N6" s="15">
        <v>2500</v>
      </c>
      <c r="O6" s="15"/>
      <c r="P6" s="3">
        <v>23061.188989999999</v>
      </c>
      <c r="Q6" s="4"/>
      <c r="R6" s="4"/>
      <c r="S6" s="4"/>
      <c r="T6" s="4"/>
    </row>
    <row r="7" spans="1:20" ht="64.5" x14ac:dyDescent="0.25">
      <c r="A7" s="2" t="s">
        <v>34</v>
      </c>
      <c r="B7" s="15">
        <v>51991.234709999997</v>
      </c>
      <c r="C7" s="15">
        <v>55917.474569999998</v>
      </c>
      <c r="D7" s="15">
        <v>26500.875</v>
      </c>
      <c r="E7" s="15">
        <v>15236.025</v>
      </c>
      <c r="F7" s="15">
        <v>6411.7250000000004</v>
      </c>
      <c r="G7" s="15">
        <v>35075.199999999997</v>
      </c>
      <c r="H7" s="15">
        <v>17121.448</v>
      </c>
      <c r="I7" s="15">
        <v>3000</v>
      </c>
      <c r="J7" s="15">
        <v>27806.72364</v>
      </c>
      <c r="K7" s="15">
        <v>5799.3</v>
      </c>
      <c r="L7" s="15">
        <v>16222.8</v>
      </c>
      <c r="M7" s="15">
        <v>15627.616</v>
      </c>
      <c r="N7" s="15">
        <v>11248.566000000001</v>
      </c>
      <c r="O7" s="15">
        <v>20950.247739999999</v>
      </c>
      <c r="P7" s="3">
        <v>308909.23566000001</v>
      </c>
      <c r="Q7" s="4"/>
      <c r="R7" s="4"/>
      <c r="S7" s="4"/>
      <c r="T7" s="4"/>
    </row>
    <row r="8" spans="1:20" ht="102.75" x14ac:dyDescent="0.25">
      <c r="A8" s="2" t="s">
        <v>35</v>
      </c>
      <c r="B8" s="15">
        <v>4135.7512999999999</v>
      </c>
      <c r="C8" s="15"/>
      <c r="D8" s="15"/>
      <c r="E8" s="15"/>
      <c r="F8" s="15"/>
      <c r="G8" s="15"/>
      <c r="H8" s="15"/>
      <c r="I8" s="15"/>
      <c r="J8" s="15">
        <v>5267.7776400000002</v>
      </c>
      <c r="K8" s="15">
        <v>1150.2973</v>
      </c>
      <c r="L8" s="15">
        <v>810.68200000000002</v>
      </c>
      <c r="M8" s="15"/>
      <c r="N8" s="15">
        <v>54.7</v>
      </c>
      <c r="O8" s="15"/>
      <c r="P8" s="3">
        <v>11419.20824</v>
      </c>
      <c r="Q8" s="4"/>
      <c r="R8" s="4"/>
      <c r="S8" s="4"/>
      <c r="T8" s="4"/>
    </row>
    <row r="9" spans="1:20" ht="39" x14ac:dyDescent="0.25">
      <c r="A9" s="2" t="s">
        <v>36</v>
      </c>
      <c r="B9" s="15"/>
      <c r="C9" s="15">
        <v>55445.664349999999</v>
      </c>
      <c r="D9" s="15"/>
      <c r="E9" s="15"/>
      <c r="F9" s="15"/>
      <c r="G9" s="15"/>
      <c r="H9" s="15"/>
      <c r="I9" s="15"/>
      <c r="J9" s="15"/>
      <c r="K9" s="15"/>
      <c r="L9" s="15"/>
      <c r="M9" s="15"/>
      <c r="N9" s="15"/>
      <c r="O9" s="15"/>
      <c r="P9" s="3">
        <v>55445.664349999999</v>
      </c>
      <c r="Q9" s="4"/>
      <c r="R9" s="4"/>
      <c r="S9" s="4"/>
      <c r="T9" s="4"/>
    </row>
    <row r="10" spans="1:20" ht="77.25" x14ac:dyDescent="0.25">
      <c r="A10" s="2" t="s">
        <v>37</v>
      </c>
      <c r="B10" s="15"/>
      <c r="C10" s="15">
        <v>4189.75</v>
      </c>
      <c r="D10" s="15">
        <v>643.41700000000003</v>
      </c>
      <c r="E10" s="15">
        <v>437</v>
      </c>
      <c r="F10" s="15">
        <v>163</v>
      </c>
      <c r="G10" s="15">
        <v>633.33333000000005</v>
      </c>
      <c r="H10" s="15">
        <v>160.666</v>
      </c>
      <c r="I10" s="15">
        <v>45</v>
      </c>
      <c r="J10" s="15"/>
      <c r="K10" s="15"/>
      <c r="L10" s="15">
        <v>260.83300000000003</v>
      </c>
      <c r="M10" s="15">
        <v>236.81800000000001</v>
      </c>
      <c r="N10" s="15">
        <v>243.666</v>
      </c>
      <c r="O10" s="15">
        <v>133.5</v>
      </c>
      <c r="P10" s="3">
        <v>7146.98333</v>
      </c>
      <c r="Q10" s="4"/>
      <c r="R10" s="4"/>
      <c r="S10" s="4"/>
      <c r="T10" s="4"/>
    </row>
    <row r="11" spans="1:20" ht="90" x14ac:dyDescent="0.25">
      <c r="A11" s="2" t="s">
        <v>38</v>
      </c>
      <c r="B11" s="15">
        <v>538.4</v>
      </c>
      <c r="C11" s="15">
        <v>258.334</v>
      </c>
      <c r="D11" s="15">
        <v>186.084</v>
      </c>
      <c r="E11" s="15">
        <v>207.88</v>
      </c>
      <c r="F11" s="15">
        <v>74.5</v>
      </c>
      <c r="G11" s="15">
        <v>93.083330000000004</v>
      </c>
      <c r="H11" s="15">
        <v>139.21</v>
      </c>
      <c r="I11" s="15">
        <v>50</v>
      </c>
      <c r="J11" s="15"/>
      <c r="K11" s="15"/>
      <c r="L11" s="15"/>
      <c r="M11" s="15">
        <v>87.63</v>
      </c>
      <c r="N11" s="15">
        <v>83.763199999999998</v>
      </c>
      <c r="O11" s="15">
        <v>89.876999999999995</v>
      </c>
      <c r="P11" s="3">
        <v>1808.76153</v>
      </c>
      <c r="Q11" s="4"/>
      <c r="R11" s="4"/>
      <c r="S11" s="4"/>
      <c r="T11" s="4"/>
    </row>
    <row r="12" spans="1:20" ht="102.75" x14ac:dyDescent="0.25">
      <c r="A12" s="2" t="s">
        <v>39</v>
      </c>
      <c r="B12" s="15"/>
      <c r="C12" s="15">
        <v>1828.6602499999999</v>
      </c>
      <c r="D12" s="15">
        <v>184.583</v>
      </c>
      <c r="E12" s="15"/>
      <c r="F12" s="15"/>
      <c r="G12" s="15"/>
      <c r="H12" s="15"/>
      <c r="I12" s="15"/>
      <c r="J12" s="15">
        <v>270</v>
      </c>
      <c r="K12" s="15"/>
      <c r="L12" s="15"/>
      <c r="M12" s="15"/>
      <c r="N12" s="15"/>
      <c r="O12" s="15"/>
      <c r="P12" s="3">
        <v>2283.24325</v>
      </c>
      <c r="Q12" s="4"/>
      <c r="R12" s="4"/>
      <c r="S12" s="4"/>
      <c r="T12" s="4"/>
    </row>
    <row r="13" spans="1:20" ht="102.75" x14ac:dyDescent="0.25">
      <c r="A13" s="2" t="s">
        <v>40</v>
      </c>
      <c r="B13" s="15"/>
      <c r="C13" s="15">
        <v>4014.1370000000002</v>
      </c>
      <c r="D13" s="15"/>
      <c r="E13" s="15"/>
      <c r="F13" s="15"/>
      <c r="G13" s="15"/>
      <c r="H13" s="15"/>
      <c r="I13" s="15"/>
      <c r="J13" s="15"/>
      <c r="K13" s="15"/>
      <c r="L13" s="15"/>
      <c r="M13" s="15"/>
      <c r="N13" s="15"/>
      <c r="O13" s="15"/>
      <c r="P13" s="3">
        <v>4014.1370000000002</v>
      </c>
      <c r="Q13" s="4"/>
      <c r="R13" s="4"/>
      <c r="S13" s="4"/>
      <c r="T13" s="4"/>
    </row>
    <row r="14" spans="1:20" ht="128.25" x14ac:dyDescent="0.25">
      <c r="A14" s="2" t="s">
        <v>41</v>
      </c>
      <c r="B14" s="15">
        <v>27.792000000000002</v>
      </c>
      <c r="C14" s="15">
        <v>9.8118300000000005</v>
      </c>
      <c r="D14" s="15"/>
      <c r="E14" s="15"/>
      <c r="F14" s="15"/>
      <c r="G14" s="15"/>
      <c r="H14" s="15"/>
      <c r="I14" s="15"/>
      <c r="J14" s="15">
        <v>3.7250000000000001</v>
      </c>
      <c r="K14" s="15"/>
      <c r="L14" s="15"/>
      <c r="M14" s="15"/>
      <c r="N14" s="15"/>
      <c r="O14" s="15"/>
      <c r="P14" s="3">
        <v>41.328830000000004</v>
      </c>
      <c r="Q14" s="4"/>
      <c r="R14" s="4"/>
      <c r="S14" s="4"/>
      <c r="T14" s="4"/>
    </row>
    <row r="15" spans="1:20" ht="64.5" x14ac:dyDescent="0.25">
      <c r="A15" s="2" t="s">
        <v>42</v>
      </c>
      <c r="B15" s="15">
        <v>419.76763</v>
      </c>
      <c r="C15" s="15"/>
      <c r="D15" s="15"/>
      <c r="E15" s="15"/>
      <c r="F15" s="15"/>
      <c r="G15" s="15"/>
      <c r="H15" s="15"/>
      <c r="I15" s="15"/>
      <c r="J15" s="15"/>
      <c r="K15" s="15"/>
      <c r="L15" s="15"/>
      <c r="M15" s="15"/>
      <c r="N15" s="15"/>
      <c r="O15" s="15"/>
      <c r="P15" s="3">
        <v>419.76763</v>
      </c>
      <c r="Q15" s="4"/>
      <c r="R15" s="4"/>
      <c r="S15" s="4"/>
      <c r="T15" s="4"/>
    </row>
    <row r="16" spans="1:20" ht="90" x14ac:dyDescent="0.25">
      <c r="A16" s="2" t="s">
        <v>43</v>
      </c>
      <c r="B16" s="15"/>
      <c r="C16" s="15"/>
      <c r="D16" s="15"/>
      <c r="E16" s="15"/>
      <c r="F16" s="15"/>
      <c r="G16" s="15"/>
      <c r="H16" s="15"/>
      <c r="I16" s="15"/>
      <c r="J16" s="15"/>
      <c r="K16" s="15"/>
      <c r="L16" s="15"/>
      <c r="M16" s="15"/>
      <c r="N16" s="15"/>
      <c r="O16" s="15">
        <v>4595</v>
      </c>
      <c r="P16" s="3">
        <v>4595</v>
      </c>
      <c r="Q16" s="4"/>
      <c r="R16" s="4"/>
      <c r="S16" s="4"/>
      <c r="T16" s="4"/>
    </row>
    <row r="17" spans="1:20" ht="115.5" x14ac:dyDescent="0.25">
      <c r="A17" s="2" t="s">
        <v>44</v>
      </c>
      <c r="B17" s="15">
        <v>303.36545999999998</v>
      </c>
      <c r="C17" s="15"/>
      <c r="D17" s="15"/>
      <c r="E17" s="15"/>
      <c r="F17" s="15"/>
      <c r="G17" s="15"/>
      <c r="H17" s="15"/>
      <c r="I17" s="15"/>
      <c r="J17" s="15"/>
      <c r="K17" s="15"/>
      <c r="L17" s="15"/>
      <c r="M17" s="15"/>
      <c r="N17" s="15"/>
      <c r="O17" s="15"/>
      <c r="P17" s="3">
        <v>303.36545999999998</v>
      </c>
      <c r="Q17" s="4"/>
      <c r="R17" s="4"/>
      <c r="S17" s="4"/>
      <c r="T17" s="4"/>
    </row>
    <row r="18" spans="1:20" ht="51.75" x14ac:dyDescent="0.25">
      <c r="A18" s="2" t="s">
        <v>45</v>
      </c>
      <c r="B18" s="15"/>
      <c r="C18" s="15"/>
      <c r="D18" s="15"/>
      <c r="E18" s="15"/>
      <c r="F18" s="15"/>
      <c r="G18" s="15"/>
      <c r="H18" s="15"/>
      <c r="I18" s="15"/>
      <c r="J18" s="15">
        <v>37992</v>
      </c>
      <c r="K18" s="15"/>
      <c r="L18" s="15"/>
      <c r="M18" s="15"/>
      <c r="N18" s="15"/>
      <c r="O18" s="15"/>
      <c r="P18" s="3">
        <v>37992</v>
      </c>
      <c r="Q18" s="4"/>
      <c r="R18" s="4"/>
      <c r="S18" s="4"/>
      <c r="T18" s="4"/>
    </row>
    <row r="19" spans="1:20" ht="39" x14ac:dyDescent="0.25">
      <c r="A19" s="2" t="s">
        <v>46</v>
      </c>
      <c r="B19" s="15">
        <v>143.01</v>
      </c>
      <c r="C19" s="15"/>
      <c r="D19" s="15"/>
      <c r="E19" s="15"/>
      <c r="F19" s="15"/>
      <c r="G19" s="15"/>
      <c r="H19" s="15"/>
      <c r="I19" s="15"/>
      <c r="J19" s="15"/>
      <c r="K19" s="15"/>
      <c r="L19" s="15"/>
      <c r="M19" s="15"/>
      <c r="N19" s="15"/>
      <c r="O19" s="15"/>
      <c r="P19" s="3">
        <v>143.01</v>
      </c>
      <c r="Q19" s="4"/>
      <c r="R19" s="4"/>
      <c r="S19" s="4"/>
      <c r="T19" s="4"/>
    </row>
    <row r="20" spans="1:20" ht="51.75" x14ac:dyDescent="0.25">
      <c r="A20" s="2" t="s">
        <v>47</v>
      </c>
      <c r="B20" s="15"/>
      <c r="C20" s="15">
        <v>-2609.2863900000002</v>
      </c>
      <c r="D20" s="15"/>
      <c r="E20" s="15"/>
      <c r="F20" s="15"/>
      <c r="G20" s="15"/>
      <c r="H20" s="15"/>
      <c r="I20" s="15"/>
      <c r="J20" s="15"/>
      <c r="K20" s="15"/>
      <c r="L20" s="15"/>
      <c r="M20" s="15"/>
      <c r="N20" s="15"/>
      <c r="O20" s="15"/>
      <c r="P20" s="3">
        <v>-2609.2863900000002</v>
      </c>
      <c r="Q20" s="4"/>
      <c r="R20" s="4"/>
      <c r="S20" s="4"/>
      <c r="T20" s="4"/>
    </row>
    <row r="21" spans="1:20" x14ac:dyDescent="0.25">
      <c r="A21" s="8" t="s">
        <v>48</v>
      </c>
      <c r="B21" s="16">
        <v>58166.054100000001</v>
      </c>
      <c r="C21" s="16">
        <v>152435.88026999999</v>
      </c>
      <c r="D21" s="16">
        <v>52706.125999999997</v>
      </c>
      <c r="E21" s="16">
        <v>26094.404999999999</v>
      </c>
      <c r="F21" s="16">
        <v>15143.025</v>
      </c>
      <c r="G21" s="16">
        <v>58721.449990000001</v>
      </c>
      <c r="H21" s="16">
        <v>23523.657999999999</v>
      </c>
      <c r="I21" s="16">
        <v>12608.788</v>
      </c>
      <c r="J21" s="16">
        <v>73469.592950000006</v>
      </c>
      <c r="K21" s="16">
        <v>11803.6793</v>
      </c>
      <c r="L21" s="16">
        <v>63971.315000000002</v>
      </c>
      <c r="M21" s="16">
        <v>24955.063999999998</v>
      </c>
      <c r="N21" s="16">
        <v>27498.695199999998</v>
      </c>
      <c r="O21" s="16">
        <v>46167.91474</v>
      </c>
      <c r="P21" s="3">
        <v>647265.64754999999</v>
      </c>
      <c r="Q21" s="9"/>
      <c r="R21" s="9"/>
      <c r="S21" s="9"/>
      <c r="T21" s="9"/>
    </row>
    <row r="23" spans="1:20" x14ac:dyDescent="0.25">
      <c r="A23" s="12" t="s">
        <v>30</v>
      </c>
      <c r="B23" s="11">
        <f>P21+Учреждения!B73</f>
        <v>1162940.6668800001</v>
      </c>
    </row>
    <row r="24" spans="1:20" ht="32.25" customHeight="1" x14ac:dyDescent="0.25">
      <c r="A24" s="12" t="str">
        <f>CONCATENATE("Остатки бюджетных средств на ",C2,"г.")</f>
        <v>Остатки бюджетных средств на 14.09.2018г.</v>
      </c>
      <c r="B24" s="11">
        <v>3251902.7</v>
      </c>
    </row>
  </sheetData>
  <pageMargins left="0.23622047244094491" right="0.23622047244094491" top="0.47" bottom="0.46" header="0.31496062992125984" footer="0.21"/>
  <pageSetup paperSize="9" scale="5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9</vt:i4>
      </vt:variant>
    </vt:vector>
  </HeadingPairs>
  <TitlesOfParts>
    <vt:vector size="11" baseType="lpstr">
      <vt:lpstr>Учреждения</vt:lpstr>
      <vt:lpstr>Муниципальные районы</vt:lpstr>
      <vt:lpstr>EndData</vt:lpstr>
      <vt:lpstr>EndData1</vt:lpstr>
      <vt:lpstr>EndData2</vt:lpstr>
      <vt:lpstr>StartData</vt:lpstr>
      <vt:lpstr>StartData1</vt:lpstr>
      <vt:lpstr>'Муниципальные районы'!Заголовки_для_печати</vt:lpstr>
      <vt:lpstr>Учреждения!Заголовки_для_печати</vt:lpstr>
      <vt:lpstr>'Муниципальные районы'!Область_печати</vt:lpstr>
      <vt:lpstr>Учреждения!Область_печати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2018-09-18T04:58:22Z</dcterms:modified>
</cp:coreProperties>
</file>