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Учреждения!#REF!</definedName>
    <definedName name="EndData1">Учреждения!#REF!</definedName>
    <definedName name="EndData2">'Муниципальные районы'!$A$1</definedName>
    <definedName name="StartData">Учреждения!#REF!</definedName>
    <definedName name="StartData1">Учреждения!#REF!</definedName>
    <definedName name="_xlnm.Print_Titles" localSheetId="1">'Муниципальные районы'!$1:$3</definedName>
    <definedName name="_xlnm.Print_Titles" localSheetId="0">Учреждения!$31:$32</definedName>
    <definedName name="_xlnm.Print_Area" localSheetId="1">'Муниципальные районы'!$A$1:$P$20</definedName>
    <definedName name="_xlnm.Print_Area" localSheetId="0">Учреждения!$A$1:$E$67</definedName>
  </definedNames>
  <calcPr calcId="162913" refMode="R1C1"/>
</workbook>
</file>

<file path=xl/calcChain.xml><?xml version="1.0" encoding="utf-8"?>
<calcChain xmlns="http://schemas.openxmlformats.org/spreadsheetml/2006/main">
  <c r="E8" i="1" l="1"/>
  <c r="E29" i="1"/>
  <c r="B18" i="2"/>
  <c r="B66" i="1"/>
  <c r="E66" i="1"/>
  <c r="D66" i="1"/>
  <c r="C66" i="1"/>
  <c r="E9" i="1"/>
  <c r="A2" i="2" l="1"/>
  <c r="B2" i="2" s="1"/>
  <c r="C2" i="2" s="1"/>
  <c r="A19" i="2" s="1"/>
  <c r="G1" i="1" l="1"/>
  <c r="G2" i="1"/>
  <c r="F1" i="1"/>
  <c r="F2" i="1"/>
</calcChain>
</file>

<file path=xl/sharedStrings.xml><?xml version="1.0" encoding="utf-8"?>
<sst xmlns="http://schemas.openxmlformats.org/spreadsheetml/2006/main" count="100" uniqueCount="100">
  <si>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</si>
  <si>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</si>
  <si>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</si>
  <si>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</si>
  <si>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</si>
  <si>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</si>
  <si>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</si>
  <si>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</si>
  <si>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</si>
  <si>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</si>
  <si>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</si>
  <si>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</si>
  <si>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</si>
  <si>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</si>
  <si>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</si>
  <si>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</si>
  <si>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</si>
  <si>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</si>
  <si>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</si>
  <si>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</si>
  <si>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</si>
  <si>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</si>
  <si>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</si>
  <si>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</si>
  <si>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</si>
  <si>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</si>
  <si>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</si>
  <si>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</si>
  <si>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</si>
  <si>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</si>
  <si>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</si>
  <si>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</si>
  <si>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</si>
  <si>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</si>
  <si>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</si>
  <si>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</si>
  <si>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</si>
  <si>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</si>
  <si>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</si>
  <si>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</si>
  <si>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Иные межбюджетные трансферты на оснащение муниципальных образовательных организаций в Камчатском крае автоматическими приборами погодного регулирования, а также оборудованием для комфортного пребывания детей в муниципальных образовательных организациях в Камчатском крае в межотопительный период</t>
  </si>
  <si>
    <t>Осуществление первичного воинского учета на территориях, где отсутствуют военные комиссариаты</t>
  </si>
  <si>
    <t>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</si>
  <si>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Всего:</t>
  </si>
  <si>
    <t>20.09.2018</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</si>
  <si>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</si>
  <si>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</si>
  <si>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</si>
  <si>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</si>
  <si>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</si>
  <si>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</si>
  <si>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</si>
  <si>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</si>
  <si>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</si>
  <si>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</si>
  <si>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</si>
  <si>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</si>
  <si>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</si>
  <si>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</si>
  <si>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</si>
  <si>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</si>
  <si>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</si>
  <si>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</si>
  <si>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Министерство транспорта и дорожного строительства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</si>
  <si>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</si>
  <si>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</si>
  <si>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</si>
  <si>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</si>
  <si>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</si>
  <si>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</si>
  <si>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</si>
  <si>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</si>
  <si>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</si>
  <si>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</si>
  <si>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</si>
  <si>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</si>
  <si>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</si>
  <si>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</si>
  <si>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ИТОГО</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</si>
  <si>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</si>
  <si>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</si>
  <si>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</si>
  <si>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</si>
  <si>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Единая субвенция бюджетам субъектов Российской Федерации и бюджету г. Байконура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</si>
  <si>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</si>
  <si>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</si>
  <si>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</si>
  <si>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</si>
  <si>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Субсидия бюджетам субъектов Российской Федерации на поддержку отрасли культуры</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</si>
  <si>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</si>
  <si>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 xml:space="preserve">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</si>
  <si>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Межбюджетные трансферты, передаваемые бюджетам субъектов Российской Федерации на выплату региональной доплаты к пенсии</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</si>
  <si>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</si>
  <si>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 xml:space="preserve">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 </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</si>
  <si>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</si>
  <si>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Межбюджетные трансферты, передаваемые бюджетам субъектов Российской Федерации на финансовое обеспечение дорожной деятельности</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</si>
  <si>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</si>
  <si>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</si>
  <si>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с 14 сентября по 20 сентября 2018 года</t>
  </si>
  <si>
    <t>Остатки средств на 14.09.2018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</si>
</sst>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sz val="12"/>
      <color theme="0"/>
      <name val="Times New Roman"/>
      <family val="1"/>
    </font>
    <font>
      <sz val="11"/>
      <color theme="0"/>
      <name val="Calibri"/>
      <family val="2"/>
      <scheme val="minor"/>
    </font>
    <font>
      <b/>
      <sz val="9"/>
      <color theme="0"/>
      <name val="Times New Roman"/>
      <family val="1"/>
      <charset val="204"/>
    </font>
    <font>
      <sz val="9"/>
      <color theme="1"/>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0" fontId="17"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6" fillId="0" borderId="0" xfId="0" applyNumberFormat="1" applyFont="1"/>
    <xf numFmtId="0" fontId="18"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0" fontId="0" fillId="0" borderId="0" xfId="0"/>
    <xf numFmtId="164" fontId="3" fillId="0" borderId="4" xfId="0" applyNumberFormat="1" applyFont="1" applyFill="1" applyBorder="1" applyAlignment="1">
      <alignment horizontal="right" vertical="center" wrapText="1"/>
    </xf>
    <xf numFmtId="164" fontId="15" fillId="0" borderId="4" xfId="0" applyNumberFormat="1" applyFont="1" applyBorder="1"/>
    <xf numFmtId="0" fontId="0" fillId="0" borderId="0" xfId="0"/>
    <xf numFmtId="164" fontId="3" fillId="0" borderId="4" xfId="0" applyNumberFormat="1" applyFont="1" applyFill="1" applyBorder="1" applyAlignment="1">
      <alignment horizontal="right" vertical="center" wrapText="1"/>
    </xf>
    <xf numFmtId="164" fontId="2" fillId="0" borderId="4" xfId="0" applyNumberFormat="1" applyFont="1" applyBorder="1" applyAlignment="1">
      <alignment horizontal="right" vertical="center" wrapText="1"/>
    </xf>
    <xf numFmtId="0" fontId="19" fillId="0" borderId="0" xfId="0" applyFont="1"/>
    <xf numFmtId="164" fontId="15" fillId="0" borderId="4" xfId="0" applyNumberFormat="1" applyFont="1" applyBorder="1"/>
    <xf numFmtId="0" fontId="15" fillId="0" borderId="4" xfId="0" applyFont="1" applyBorder="1"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view="pageBreakPreview" zoomScaleNormal="100" zoomScaleSheetLayoutView="100" workbookViewId="0">
      <selection activeCell="A25" sqref="A25:D25"/>
    </sheetView>
  </sheetViews>
  <sheetFormatPr defaultRowHeight="14.4" x14ac:dyDescent="0.3"/>
  <cols>
    <col min="1" max="1" width="69.33203125" customWidth="1"/>
    <col min="2" max="2" width="13.88671875" customWidth="1"/>
    <col min="3" max="4" width="14.44140625" customWidth="1"/>
    <col min="5" max="5" width="12.44140625" customWidth="1"/>
    <col min="6" max="6" width="16" bestFit="1" customWidth="1"/>
    <col min="8" max="8" width="10.109375" bestFit="1" customWidth="1"/>
  </cols>
  <sheetData>
    <row r="1" spans="1:8" ht="15.6" x14ac:dyDescent="0.3">
      <c r="A1" s="41" t="s">
        <v>0</v>
      </c>
      <c r="B1" s="41"/>
      <c r="C1" s="41"/>
      <c r="D1" s="41"/>
      <c r="E1" s="41"/>
      <c r="F1" s="30" t="e">
        <f>TEXT(#REF!,"[$-FC19]ДД ММММ")</f>
        <v>#REF!</v>
      </c>
      <c r="G1" s="30" t="e">
        <f>TEXT(#REF!,"[$-FC19]ДД.ММ.ГГГ \г")</f>
        <v>#REF!</v>
      </c>
    </row>
    <row r="2" spans="1:8" ht="15.6" x14ac:dyDescent="0.3">
      <c r="A2" s="41" t="s">
        <v>98</v>
      </c>
      <c r="B2" s="41"/>
      <c r="C2" s="41"/>
      <c r="D2" s="41"/>
      <c r="E2" s="41"/>
      <c r="F2" s="30" t="e">
        <f>TEXT(#REF!,"[$-FC19]ДД ММММ ГГГ \г")</f>
        <v>#REF!</v>
      </c>
      <c r="G2" s="30" t="e">
        <f>TEXT(#REF!,"[$-FC19]ДД.ММ.ГГГ \г")</f>
        <v>#REF!</v>
      </c>
      <c r="H2" s="21"/>
    </row>
    <row r="3" spans="1:8" x14ac:dyDescent="0.3">
      <c r="A3" s="1"/>
      <c r="B3" s="2"/>
      <c r="C3" s="2"/>
      <c r="D3" s="2"/>
      <c r="E3" s="3"/>
    </row>
    <row r="4" spans="1:8" x14ac:dyDescent="0.3">
      <c r="A4" s="4"/>
      <c r="B4" s="5"/>
      <c r="C4" s="5"/>
      <c r="D4" s="6"/>
      <c r="E4" s="7" t="s">
        <v>1</v>
      </c>
    </row>
    <row r="5" spans="1:8" x14ac:dyDescent="0.3">
      <c r="A5" s="42" t="s">
        <v>99</v>
      </c>
      <c r="B5" s="43"/>
      <c r="C5" s="43"/>
      <c r="D5" s="44"/>
      <c r="E5" s="56">
        <v>3251902.7</v>
      </c>
    </row>
    <row r="6" spans="1:8" x14ac:dyDescent="0.3">
      <c r="A6" s="9"/>
      <c r="B6" s="10"/>
      <c r="C6" s="10"/>
      <c r="D6" s="10"/>
      <c r="E6" s="11"/>
    </row>
    <row r="7" spans="1:8" x14ac:dyDescent="0.3">
      <c r="A7" s="51" t="s">
        <v>2</v>
      </c>
      <c r="B7" s="52"/>
      <c r="C7" s="52"/>
      <c r="D7" s="52"/>
      <c r="E7" s="12"/>
    </row>
    <row r="8" spans="1:8" x14ac:dyDescent="0.3">
      <c r="A8" s="46" t="s">
        <v>3</v>
      </c>
      <c r="B8" s="52"/>
      <c r="C8" s="52"/>
      <c r="D8" s="52"/>
      <c r="E8" s="8">
        <f>E29-E9</f>
        <v>468157.8704500001</v>
      </c>
    </row>
    <row r="9" spans="1:8" x14ac:dyDescent="0.3">
      <c r="A9" s="53" t="s">
        <v>4</v>
      </c>
      <c r="B9" s="52"/>
      <c r="C9" s="52"/>
      <c r="D9" s="52"/>
      <c r="E9" s="13">
        <f>SUM(E10:E28)</f>
        <v>28085.799999999996</v>
      </c>
    </row>
    <row r="10" spans="1:8" s="54" customFormat="1" ht="26.4" customHeight="1" x14ac:dyDescent="0.3">
      <c r="A10" s="53" t="s">
        <v>79</v>
      </c>
      <c r="B10" s="52"/>
      <c r="C10" s="52"/>
      <c r="D10" s="52"/>
      <c r="E10" s="58">
        <v>380</v>
      </c>
    </row>
    <row r="11" spans="1:8" s="57" customFormat="1" ht="26.4" customHeight="1" x14ac:dyDescent="0.3">
      <c r="A11" s="53" t="s">
        <v>92</v>
      </c>
      <c r="B11" s="52"/>
      <c r="C11" s="52"/>
      <c r="D11" s="52"/>
      <c r="E11" s="58">
        <v>0.7</v>
      </c>
    </row>
    <row r="12" spans="1:8" s="54" customFormat="1" ht="26.4" customHeight="1" x14ac:dyDescent="0.3">
      <c r="A12" s="53" t="s">
        <v>80</v>
      </c>
      <c r="B12" s="52"/>
      <c r="C12" s="52"/>
      <c r="D12" s="52"/>
      <c r="E12" s="58"/>
    </row>
    <row r="13" spans="1:8" s="54" customFormat="1" ht="26.4" customHeight="1" x14ac:dyDescent="0.3">
      <c r="A13" s="53" t="s">
        <v>81</v>
      </c>
      <c r="B13" s="52"/>
      <c r="C13" s="52"/>
      <c r="D13" s="52"/>
      <c r="E13" s="58">
        <v>1678.6</v>
      </c>
    </row>
    <row r="14" spans="1:8" s="54" customFormat="1" ht="26.4" customHeight="1" x14ac:dyDescent="0.3">
      <c r="A14" s="53" t="s">
        <v>82</v>
      </c>
      <c r="B14" s="52"/>
      <c r="C14" s="52"/>
      <c r="D14" s="52"/>
      <c r="E14" s="58">
        <v>322.3</v>
      </c>
    </row>
    <row r="15" spans="1:8" s="54" customFormat="1" x14ac:dyDescent="0.3">
      <c r="A15" s="53" t="s">
        <v>83</v>
      </c>
      <c r="B15" s="52"/>
      <c r="C15" s="52"/>
      <c r="D15" s="52"/>
      <c r="E15" s="58">
        <v>1021.9</v>
      </c>
    </row>
    <row r="16" spans="1:8" s="54" customFormat="1" ht="43.8" customHeight="1" x14ac:dyDescent="0.3">
      <c r="A16" s="53" t="s">
        <v>84</v>
      </c>
      <c r="B16" s="52"/>
      <c r="C16" s="52"/>
      <c r="D16" s="52"/>
      <c r="E16" s="58">
        <v>444.7</v>
      </c>
    </row>
    <row r="17" spans="1:5" s="54" customFormat="1" ht="26.4" customHeight="1" x14ac:dyDescent="0.3">
      <c r="A17" s="53" t="s">
        <v>85</v>
      </c>
      <c r="B17" s="52"/>
      <c r="C17" s="52"/>
      <c r="D17" s="52"/>
      <c r="E17" s="58">
        <v>1076.7</v>
      </c>
    </row>
    <row r="18" spans="1:5" s="54" customFormat="1" ht="26.4" customHeight="1" x14ac:dyDescent="0.3">
      <c r="A18" s="53" t="s">
        <v>86</v>
      </c>
      <c r="B18" s="52"/>
      <c r="C18" s="52"/>
      <c r="D18" s="52"/>
      <c r="E18" s="58">
        <v>1230.3</v>
      </c>
    </row>
    <row r="19" spans="1:5" s="54" customFormat="1" ht="42.6" customHeight="1" x14ac:dyDescent="0.3">
      <c r="A19" s="53" t="s">
        <v>87</v>
      </c>
      <c r="B19" s="52"/>
      <c r="C19" s="52"/>
      <c r="D19" s="52"/>
      <c r="E19" s="58">
        <v>14927.7</v>
      </c>
    </row>
    <row r="20" spans="1:5" s="54" customFormat="1" x14ac:dyDescent="0.3">
      <c r="A20" s="53" t="s">
        <v>88</v>
      </c>
      <c r="B20" s="52"/>
      <c r="C20" s="52"/>
      <c r="D20" s="52"/>
      <c r="E20" s="58">
        <v>100</v>
      </c>
    </row>
    <row r="21" spans="1:5" s="54" customFormat="1" ht="26.4" customHeight="1" x14ac:dyDescent="0.3">
      <c r="A21" s="53" t="s">
        <v>89</v>
      </c>
      <c r="B21" s="52"/>
      <c r="C21" s="52"/>
      <c r="D21" s="52"/>
      <c r="E21" s="58">
        <v>198</v>
      </c>
    </row>
    <row r="22" spans="1:5" s="54" customFormat="1" ht="43.2" customHeight="1" x14ac:dyDescent="0.3">
      <c r="A22" s="53" t="s">
        <v>90</v>
      </c>
      <c r="B22" s="52"/>
      <c r="C22" s="52"/>
      <c r="D22" s="52"/>
      <c r="E22" s="58">
        <v>178.8</v>
      </c>
    </row>
    <row r="23" spans="1:5" s="54" customFormat="1" ht="26.4" customHeight="1" x14ac:dyDescent="0.3">
      <c r="A23" s="53" t="s">
        <v>91</v>
      </c>
      <c r="B23" s="52"/>
      <c r="C23" s="52"/>
      <c r="D23" s="52"/>
      <c r="E23" s="58">
        <v>20.6</v>
      </c>
    </row>
    <row r="24" spans="1:5" s="54" customFormat="1" ht="25.8" customHeight="1" x14ac:dyDescent="0.3">
      <c r="A24" s="53" t="s">
        <v>95</v>
      </c>
      <c r="B24" s="52"/>
      <c r="C24" s="52"/>
      <c r="D24" s="52"/>
      <c r="E24" s="55">
        <v>1741.5</v>
      </c>
    </row>
    <row r="25" spans="1:5" s="54" customFormat="1" ht="28.2" customHeight="1" x14ac:dyDescent="0.3">
      <c r="A25" s="53" t="s">
        <v>93</v>
      </c>
      <c r="B25" s="52"/>
      <c r="C25" s="52"/>
      <c r="D25" s="52"/>
      <c r="E25" s="55">
        <v>103.3</v>
      </c>
    </row>
    <row r="26" spans="1:5" s="54" customFormat="1" ht="31.2" customHeight="1" x14ac:dyDescent="0.3">
      <c r="A26" s="53" t="s">
        <v>94</v>
      </c>
      <c r="B26" s="52"/>
      <c r="C26" s="52"/>
      <c r="D26" s="52"/>
      <c r="E26" s="55">
        <v>13.6</v>
      </c>
    </row>
    <row r="27" spans="1:5" s="54" customFormat="1" ht="30" customHeight="1" x14ac:dyDescent="0.3">
      <c r="A27" s="53" t="s">
        <v>96</v>
      </c>
      <c r="B27" s="52"/>
      <c r="C27" s="52"/>
      <c r="D27" s="52"/>
      <c r="E27" s="55">
        <v>143</v>
      </c>
    </row>
    <row r="28" spans="1:5" s="54" customFormat="1" ht="28.8" customHeight="1" x14ac:dyDescent="0.3">
      <c r="A28" s="53" t="s">
        <v>97</v>
      </c>
      <c r="B28" s="52"/>
      <c r="C28" s="52"/>
      <c r="D28" s="52"/>
      <c r="E28" s="55">
        <v>4504.1000000000004</v>
      </c>
    </row>
    <row r="29" spans="1:5" x14ac:dyDescent="0.3">
      <c r="A29" s="45" t="s">
        <v>5</v>
      </c>
      <c r="B29" s="46"/>
      <c r="C29" s="46"/>
      <c r="D29" s="46"/>
      <c r="E29" s="12">
        <f>'Муниципальные районы'!B19+'Муниципальные районы'!B18-Учреждения!E5</f>
        <v>496243.67045000009</v>
      </c>
    </row>
    <row r="30" spans="1:5" x14ac:dyDescent="0.3">
      <c r="A30" s="14"/>
      <c r="B30" s="15"/>
      <c r="C30" s="15"/>
      <c r="D30" s="6"/>
      <c r="E30" s="16"/>
    </row>
    <row r="31" spans="1:5" x14ac:dyDescent="0.3">
      <c r="A31" s="47" t="s">
        <v>14</v>
      </c>
      <c r="B31" s="49" t="s">
        <v>6</v>
      </c>
      <c r="C31" s="50" t="s">
        <v>7</v>
      </c>
      <c r="D31" s="50"/>
      <c r="E31" s="50"/>
    </row>
    <row r="32" spans="1:5" ht="82.8" x14ac:dyDescent="0.3">
      <c r="A32" s="48"/>
      <c r="B32" s="49"/>
      <c r="C32" s="17" t="s">
        <v>8</v>
      </c>
      <c r="D32" s="17" t="s">
        <v>9</v>
      </c>
      <c r="E32" s="17" t="s">
        <v>10</v>
      </c>
    </row>
    <row r="33" spans="1:5" x14ac:dyDescent="0.3">
      <c r="A33" s="20" t="s">
        <v>45</v>
      </c>
      <c r="B33" s="18">
        <v>521.82984999999996</v>
      </c>
      <c r="C33" s="18"/>
      <c r="D33" s="18"/>
      <c r="E33" s="18"/>
    </row>
    <row r="34" spans="1:5" x14ac:dyDescent="0.3">
      <c r="A34" s="20" t="s">
        <v>46</v>
      </c>
      <c r="B34" s="18">
        <v>200</v>
      </c>
      <c r="C34" s="18">
        <v>200</v>
      </c>
      <c r="D34" s="18"/>
      <c r="E34" s="18"/>
    </row>
    <row r="35" spans="1:5" x14ac:dyDescent="0.3">
      <c r="A35" s="20" t="s">
        <v>47</v>
      </c>
      <c r="B35" s="18">
        <v>7155.1913299999997</v>
      </c>
      <c r="C35" s="18">
        <v>837.37090000000001</v>
      </c>
      <c r="D35" s="18">
        <v>132.54634999999999</v>
      </c>
      <c r="E35" s="18"/>
    </row>
    <row r="36" spans="1:5" ht="27.6" x14ac:dyDescent="0.3">
      <c r="A36" s="20" t="s">
        <v>48</v>
      </c>
      <c r="B36" s="18">
        <v>23152.418710000002</v>
      </c>
      <c r="C36" s="18">
        <v>283.15935000000002</v>
      </c>
      <c r="D36" s="18"/>
      <c r="E36" s="18">
        <v>2275</v>
      </c>
    </row>
    <row r="37" spans="1:5" x14ac:dyDescent="0.3">
      <c r="A37" s="20" t="s">
        <v>49</v>
      </c>
      <c r="B37" s="18">
        <v>1863.4</v>
      </c>
      <c r="C37" s="18"/>
      <c r="D37" s="18"/>
      <c r="E37" s="18"/>
    </row>
    <row r="38" spans="1:5" ht="27.6" x14ac:dyDescent="0.3">
      <c r="A38" s="20" t="s">
        <v>50</v>
      </c>
      <c r="B38" s="18">
        <v>97909.361340000003</v>
      </c>
      <c r="C38" s="18"/>
      <c r="D38" s="18"/>
      <c r="E38" s="18"/>
    </row>
    <row r="39" spans="1:5" x14ac:dyDescent="0.3">
      <c r="A39" s="20" t="s">
        <v>51</v>
      </c>
      <c r="B39" s="18">
        <v>1617</v>
      </c>
      <c r="C39" s="18">
        <v>1500</v>
      </c>
      <c r="D39" s="18"/>
      <c r="E39" s="18"/>
    </row>
    <row r="40" spans="1:5" x14ac:dyDescent="0.3">
      <c r="A40" s="20" t="s">
        <v>52</v>
      </c>
      <c r="B40" s="18">
        <v>91302.747709999996</v>
      </c>
      <c r="C40" s="18"/>
      <c r="D40" s="18"/>
      <c r="E40" s="18"/>
    </row>
    <row r="41" spans="1:5" x14ac:dyDescent="0.3">
      <c r="A41" s="20" t="s">
        <v>53</v>
      </c>
      <c r="B41" s="18">
        <v>14015.763129999999</v>
      </c>
      <c r="C41" s="18"/>
      <c r="D41" s="18"/>
      <c r="E41" s="18">
        <v>169.74</v>
      </c>
    </row>
    <row r="42" spans="1:5" x14ac:dyDescent="0.3">
      <c r="A42" s="20" t="s">
        <v>54</v>
      </c>
      <c r="B42" s="18">
        <v>53145.432379999998</v>
      </c>
      <c r="C42" s="18"/>
      <c r="D42" s="18"/>
      <c r="E42" s="18">
        <v>13541.909960000001</v>
      </c>
    </row>
    <row r="43" spans="1:5" x14ac:dyDescent="0.3">
      <c r="A43" s="20" t="s">
        <v>55</v>
      </c>
      <c r="B43" s="18">
        <v>77199.949630000003</v>
      </c>
      <c r="C43" s="18"/>
      <c r="D43" s="18"/>
      <c r="E43" s="18">
        <v>46950.447919999999</v>
      </c>
    </row>
    <row r="44" spans="1:5" x14ac:dyDescent="0.3">
      <c r="A44" s="20" t="s">
        <v>56</v>
      </c>
      <c r="B44" s="18">
        <v>6615.0898900000002</v>
      </c>
      <c r="C44" s="18"/>
      <c r="D44" s="18"/>
      <c r="E44" s="18"/>
    </row>
    <row r="45" spans="1:5" ht="27.6" x14ac:dyDescent="0.3">
      <c r="A45" s="20" t="s">
        <v>57</v>
      </c>
      <c r="B45" s="18">
        <v>21436.362219999999</v>
      </c>
      <c r="C45" s="18">
        <v>12000</v>
      </c>
      <c r="D45" s="18"/>
      <c r="E45" s="18"/>
    </row>
    <row r="46" spans="1:5" x14ac:dyDescent="0.3">
      <c r="A46" s="20" t="s">
        <v>58</v>
      </c>
      <c r="B46" s="18">
        <v>1118.30836</v>
      </c>
      <c r="C46" s="18">
        <v>651</v>
      </c>
      <c r="D46" s="18"/>
      <c r="E46" s="18"/>
    </row>
    <row r="47" spans="1:5" x14ac:dyDescent="0.3">
      <c r="A47" s="20" t="s">
        <v>59</v>
      </c>
      <c r="B47" s="18">
        <v>2589.7379999999998</v>
      </c>
      <c r="C47" s="18"/>
      <c r="D47" s="18"/>
      <c r="E47" s="18"/>
    </row>
    <row r="48" spans="1:5" x14ac:dyDescent="0.3">
      <c r="A48" s="20" t="s">
        <v>60</v>
      </c>
      <c r="B48" s="18">
        <v>167.99126999999999</v>
      </c>
      <c r="C48" s="18">
        <v>162.79101</v>
      </c>
      <c r="D48" s="18">
        <v>11.2384</v>
      </c>
      <c r="E48" s="18"/>
    </row>
    <row r="49" spans="1:5" x14ac:dyDescent="0.3">
      <c r="A49" s="20" t="s">
        <v>61</v>
      </c>
      <c r="B49" s="18">
        <v>375.67462999999998</v>
      </c>
      <c r="C49" s="18">
        <v>50</v>
      </c>
      <c r="D49" s="18"/>
      <c r="E49" s="18"/>
    </row>
    <row r="50" spans="1:5" ht="27.6" x14ac:dyDescent="0.3">
      <c r="A50" s="20" t="s">
        <v>62</v>
      </c>
      <c r="B50" s="18">
        <v>3715.9155500000002</v>
      </c>
      <c r="C50" s="18">
        <v>1895.731</v>
      </c>
      <c r="D50" s="18"/>
      <c r="E50" s="18">
        <v>1041.1321</v>
      </c>
    </row>
    <row r="51" spans="1:5" x14ac:dyDescent="0.3">
      <c r="A51" s="20" t="s">
        <v>63</v>
      </c>
      <c r="B51" s="18">
        <v>52058.721870000001</v>
      </c>
      <c r="C51" s="18"/>
      <c r="D51" s="18"/>
      <c r="E51" s="18"/>
    </row>
    <row r="52" spans="1:5" x14ac:dyDescent="0.3">
      <c r="A52" s="20" t="s">
        <v>64</v>
      </c>
      <c r="B52" s="18">
        <v>95.54</v>
      </c>
      <c r="C52" s="18"/>
      <c r="D52" s="18"/>
      <c r="E52" s="18"/>
    </row>
    <row r="53" spans="1:5" x14ac:dyDescent="0.3">
      <c r="A53" s="20" t="s">
        <v>65</v>
      </c>
      <c r="B53" s="18">
        <v>471.48169999999999</v>
      </c>
      <c r="C53" s="18">
        <v>471.48169999999999</v>
      </c>
      <c r="D53" s="18"/>
      <c r="E53" s="18"/>
    </row>
    <row r="54" spans="1:5" x14ac:dyDescent="0.3">
      <c r="A54" s="20" t="s">
        <v>66</v>
      </c>
      <c r="B54" s="18">
        <v>77.114720000000005</v>
      </c>
      <c r="C54" s="18">
        <v>37.354120000000002</v>
      </c>
      <c r="D54" s="18"/>
      <c r="E54" s="18"/>
    </row>
    <row r="55" spans="1:5" x14ac:dyDescent="0.3">
      <c r="A55" s="20" t="s">
        <v>67</v>
      </c>
      <c r="B55" s="18">
        <v>10531.21205</v>
      </c>
      <c r="C55" s="18">
        <v>1500</v>
      </c>
      <c r="D55" s="18"/>
      <c r="E55" s="18"/>
    </row>
    <row r="56" spans="1:5" ht="27.6" x14ac:dyDescent="0.3">
      <c r="A56" s="20" t="s">
        <v>68</v>
      </c>
      <c r="B56" s="18">
        <v>42</v>
      </c>
      <c r="C56" s="18">
        <v>42</v>
      </c>
      <c r="D56" s="18"/>
      <c r="E56" s="18"/>
    </row>
    <row r="57" spans="1:5" x14ac:dyDescent="0.3">
      <c r="A57" s="20" t="s">
        <v>69</v>
      </c>
      <c r="B57" s="18">
        <v>221.94925000000001</v>
      </c>
      <c r="C57" s="18">
        <v>100</v>
      </c>
      <c r="D57" s="18"/>
      <c r="E57" s="18"/>
    </row>
    <row r="58" spans="1:5" x14ac:dyDescent="0.3">
      <c r="A58" s="20" t="s">
        <v>70</v>
      </c>
      <c r="B58" s="18">
        <v>5976.4707699999999</v>
      </c>
      <c r="C58" s="18">
        <v>183.71299999999999</v>
      </c>
      <c r="D58" s="18"/>
      <c r="E58" s="18"/>
    </row>
    <row r="59" spans="1:5" x14ac:dyDescent="0.3">
      <c r="A59" s="20" t="s">
        <v>71</v>
      </c>
      <c r="B59" s="18">
        <v>60</v>
      </c>
      <c r="C59" s="18"/>
      <c r="D59" s="18"/>
      <c r="E59" s="18"/>
    </row>
    <row r="60" spans="1:5" x14ac:dyDescent="0.3">
      <c r="A60" s="20" t="s">
        <v>72</v>
      </c>
      <c r="B60" s="18">
        <v>101.21538</v>
      </c>
      <c r="C60" s="18"/>
      <c r="D60" s="18"/>
      <c r="E60" s="18"/>
    </row>
    <row r="61" spans="1:5" x14ac:dyDescent="0.3">
      <c r="A61" s="20" t="s">
        <v>73</v>
      </c>
      <c r="B61" s="18">
        <v>547.02594999999997</v>
      </c>
      <c r="C61" s="18"/>
      <c r="D61" s="18"/>
      <c r="E61" s="18"/>
    </row>
    <row r="62" spans="1:5" x14ac:dyDescent="0.3">
      <c r="A62" s="20" t="s">
        <v>74</v>
      </c>
      <c r="B62" s="18">
        <v>7691.0652700000001</v>
      </c>
      <c r="C62" s="18"/>
      <c r="D62" s="18"/>
      <c r="E62" s="18"/>
    </row>
    <row r="63" spans="1:5" x14ac:dyDescent="0.3">
      <c r="A63" s="20" t="s">
        <v>75</v>
      </c>
      <c r="B63" s="18">
        <v>1261.9660899999999</v>
      </c>
      <c r="C63" s="18"/>
      <c r="D63" s="18"/>
      <c r="E63" s="18"/>
    </row>
    <row r="64" spans="1:5" x14ac:dyDescent="0.3">
      <c r="A64" s="20" t="s">
        <v>76</v>
      </c>
      <c r="B64" s="18">
        <v>84.953999999999994</v>
      </c>
      <c r="C64" s="18"/>
      <c r="D64" s="18"/>
      <c r="E64" s="18"/>
    </row>
    <row r="65" spans="1:5" x14ac:dyDescent="0.3">
      <c r="A65" s="20" t="s">
        <v>77</v>
      </c>
      <c r="B65" s="18">
        <v>1.0000199999999999</v>
      </c>
      <c r="C65" s="18"/>
      <c r="D65" s="18"/>
      <c r="E65" s="18"/>
    </row>
    <row r="66" spans="1:5" x14ac:dyDescent="0.3">
      <c r="A66" s="22" t="s">
        <v>78</v>
      </c>
      <c r="B66" s="19">
        <f>SUM(B33:B65)</f>
        <v>483323.89107000007</v>
      </c>
      <c r="C66" s="59">
        <f t="shared" ref="C66:E66" si="0">SUM(C33:C65)</f>
        <v>19914.60108</v>
      </c>
      <c r="D66" s="59">
        <f t="shared" si="0"/>
        <v>143.78475</v>
      </c>
      <c r="E66" s="59">
        <f t="shared" si="0"/>
        <v>63978.229980000004</v>
      </c>
    </row>
  </sheetData>
  <mergeCells count="29">
    <mergeCell ref="A27:D27"/>
    <mergeCell ref="A28:D28"/>
    <mergeCell ref="A2:E2"/>
    <mergeCell ref="A5:D5"/>
    <mergeCell ref="A11:D11"/>
    <mergeCell ref="A24:D24"/>
    <mergeCell ref="A25:D25"/>
    <mergeCell ref="A26:D26"/>
    <mergeCell ref="A21:D21"/>
    <mergeCell ref="A10:D10"/>
    <mergeCell ref="A17:D17"/>
    <mergeCell ref="A18:D18"/>
    <mergeCell ref="A16:D16"/>
    <mergeCell ref="A12:D12"/>
    <mergeCell ref="A13:D13"/>
    <mergeCell ref="A14:D14"/>
    <mergeCell ref="A15:D15"/>
    <mergeCell ref="A1:E1"/>
    <mergeCell ref="A29:D29"/>
    <mergeCell ref="A31:A32"/>
    <mergeCell ref="B31:B32"/>
    <mergeCell ref="C31:E31"/>
    <mergeCell ref="A7:D7"/>
    <mergeCell ref="A8:D8"/>
    <mergeCell ref="A9:D9"/>
    <mergeCell ref="A22:D22"/>
    <mergeCell ref="A23:D23"/>
    <mergeCell ref="A19:D19"/>
    <mergeCell ref="A20:D20"/>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view="pageBreakPreview" topLeftCell="A11" zoomScaleNormal="100" zoomScaleSheetLayoutView="100" workbookViewId="0">
      <selection activeCell="A9" sqref="A9:XFD9"/>
    </sheetView>
  </sheetViews>
  <sheetFormatPr defaultRowHeight="14.4" x14ac:dyDescent="0.3"/>
  <cols>
    <col min="1" max="1" width="38.33203125" customWidth="1"/>
    <col min="2" max="2" width="13.109375" customWidth="1"/>
    <col min="3" max="3" width="10.5546875" customWidth="1"/>
    <col min="4" max="4" width="11.44140625" customWidth="1"/>
    <col min="5" max="5" width="13.109375" customWidth="1"/>
    <col min="6" max="7" width="13.5546875" customWidth="1"/>
    <col min="8" max="8" width="13.88671875" customWidth="1"/>
    <col min="9" max="9" width="10.88671875" customWidth="1"/>
    <col min="10" max="10" width="12.6640625" customWidth="1"/>
    <col min="11" max="11" width="11" customWidth="1"/>
    <col min="12" max="13" width="11.88671875" customWidth="1"/>
    <col min="14" max="14" width="11.109375" customWidth="1"/>
    <col min="15" max="15" width="11.5546875" customWidth="1"/>
  </cols>
  <sheetData>
    <row r="1" spans="1:20" s="28" customFormat="1" ht="15.6" x14ac:dyDescent="0.3">
      <c r="A1" s="39" t="s">
        <v>44</v>
      </c>
      <c r="C1" s="29" t="s">
        <v>13</v>
      </c>
    </row>
    <row r="2" spans="1:20" x14ac:dyDescent="0.3">
      <c r="A2" s="34" t="str">
        <f>TEXT(EndData2,"[$-FC19]ДД.ММ.ГГГ")</f>
        <v>20.09.2018</v>
      </c>
      <c r="B2" s="34">
        <f>A2+1</f>
        <v>43364</v>
      </c>
      <c r="C2" s="40" t="str">
        <f>TEXT(B2,"[$-FC19]ДД.ММ.ГГГ")</f>
        <v>21.09.2018</v>
      </c>
      <c r="P2" s="60" t="s">
        <v>12</v>
      </c>
    </row>
    <row r="3" spans="1:20" s="27" customFormat="1" ht="51.75" customHeight="1" x14ac:dyDescent="0.25">
      <c r="A3" s="33" t="s">
        <v>15</v>
      </c>
      <c r="B3" s="38" t="s">
        <v>16</v>
      </c>
      <c r="C3" s="35" t="s">
        <v>17</v>
      </c>
      <c r="D3" s="35" t="s">
        <v>18</v>
      </c>
      <c r="E3" s="35" t="s">
        <v>19</v>
      </c>
      <c r="F3" s="35" t="s">
        <v>20</v>
      </c>
      <c r="G3" s="35" t="s">
        <v>21</v>
      </c>
      <c r="H3" s="35" t="s">
        <v>22</v>
      </c>
      <c r="I3" s="35" t="s">
        <v>23</v>
      </c>
      <c r="J3" s="35" t="s">
        <v>24</v>
      </c>
      <c r="K3" s="35" t="s">
        <v>25</v>
      </c>
      <c r="L3" s="35" t="s">
        <v>26</v>
      </c>
      <c r="M3" s="35" t="s">
        <v>27</v>
      </c>
      <c r="N3" s="35" t="s">
        <v>28</v>
      </c>
      <c r="O3" s="35" t="s">
        <v>29</v>
      </c>
      <c r="P3" s="23" t="s">
        <v>11</v>
      </c>
    </row>
    <row r="4" spans="1:20" ht="40.200000000000003" x14ac:dyDescent="0.3">
      <c r="A4" s="24" t="s">
        <v>31</v>
      </c>
      <c r="B4" s="36"/>
      <c r="C4" s="36"/>
      <c r="D4" s="36"/>
      <c r="E4" s="36"/>
      <c r="F4" s="36"/>
      <c r="G4" s="36"/>
      <c r="H4" s="36"/>
      <c r="I4" s="36"/>
      <c r="J4" s="36"/>
      <c r="K4" s="36"/>
      <c r="L4" s="36">
        <v>10000</v>
      </c>
      <c r="M4" s="36"/>
      <c r="N4" s="36"/>
      <c r="O4" s="36"/>
      <c r="P4" s="25">
        <v>10000</v>
      </c>
      <c r="Q4" s="26"/>
      <c r="R4" s="26"/>
      <c r="S4" s="26"/>
      <c r="T4" s="26"/>
    </row>
    <row r="5" spans="1:20" ht="27" x14ac:dyDescent="0.3">
      <c r="A5" s="24" t="s">
        <v>32</v>
      </c>
      <c r="B5" s="36">
        <v>85.8</v>
      </c>
      <c r="C5" s="36"/>
      <c r="D5" s="36"/>
      <c r="E5" s="36">
        <v>2500</v>
      </c>
      <c r="F5" s="36">
        <v>1500</v>
      </c>
      <c r="G5" s="36"/>
      <c r="H5" s="36"/>
      <c r="I5" s="36"/>
      <c r="J5" s="36"/>
      <c r="K5" s="36">
        <v>3000</v>
      </c>
      <c r="L5" s="36"/>
      <c r="M5" s="36"/>
      <c r="N5" s="36">
        <v>3000</v>
      </c>
      <c r="O5" s="36"/>
      <c r="P5" s="25">
        <v>10085.799999999999</v>
      </c>
      <c r="Q5" s="26"/>
      <c r="R5" s="26"/>
      <c r="S5" s="26"/>
      <c r="T5" s="26"/>
    </row>
    <row r="6" spans="1:20" ht="66.599999999999994" x14ac:dyDescent="0.3">
      <c r="A6" s="24" t="s">
        <v>33</v>
      </c>
      <c r="B6" s="36"/>
      <c r="C6" s="36"/>
      <c r="D6" s="36"/>
      <c r="E6" s="36"/>
      <c r="F6" s="36"/>
      <c r="G6" s="36"/>
      <c r="H6" s="36">
        <v>3500</v>
      </c>
      <c r="I6" s="36"/>
      <c r="J6" s="36">
        <v>4247.3438500000002</v>
      </c>
      <c r="K6" s="36"/>
      <c r="L6" s="36"/>
      <c r="M6" s="36"/>
      <c r="N6" s="36"/>
      <c r="O6" s="36"/>
      <c r="P6" s="25">
        <v>7747.3438500000002</v>
      </c>
      <c r="Q6" s="26"/>
      <c r="R6" s="26"/>
      <c r="S6" s="26"/>
      <c r="T6" s="26"/>
    </row>
    <row r="7" spans="1:20" ht="91.8" customHeight="1" x14ac:dyDescent="0.3">
      <c r="A7" s="24" t="s">
        <v>34</v>
      </c>
      <c r="B7" s="36">
        <v>33359.651590000001</v>
      </c>
      <c r="C7" s="36">
        <v>492.06599999999997</v>
      </c>
      <c r="D7" s="36"/>
      <c r="E7" s="36"/>
      <c r="F7" s="36"/>
      <c r="G7" s="36"/>
      <c r="H7" s="36"/>
      <c r="I7" s="36"/>
      <c r="J7" s="36"/>
      <c r="K7" s="36">
        <v>437.62</v>
      </c>
      <c r="L7" s="36">
        <v>1666.0101999999999</v>
      </c>
      <c r="M7" s="36"/>
      <c r="N7" s="36"/>
      <c r="O7" s="36"/>
      <c r="P7" s="25">
        <v>35955.34779</v>
      </c>
      <c r="Q7" s="26"/>
      <c r="R7" s="26"/>
      <c r="S7" s="26"/>
      <c r="T7" s="26"/>
    </row>
    <row r="8" spans="1:20" ht="79.8" x14ac:dyDescent="0.3">
      <c r="A8" s="24" t="s">
        <v>35</v>
      </c>
      <c r="B8" s="36"/>
      <c r="C8" s="36"/>
      <c r="D8" s="36"/>
      <c r="E8" s="36"/>
      <c r="F8" s="36"/>
      <c r="G8" s="36"/>
      <c r="H8" s="36"/>
      <c r="I8" s="36"/>
      <c r="J8" s="36"/>
      <c r="K8" s="36"/>
      <c r="L8" s="36">
        <v>70</v>
      </c>
      <c r="M8" s="36"/>
      <c r="N8" s="36"/>
      <c r="O8" s="36"/>
      <c r="P8" s="25">
        <v>70</v>
      </c>
      <c r="Q8" s="26"/>
      <c r="R8" s="26"/>
      <c r="S8" s="26"/>
      <c r="T8" s="26"/>
    </row>
    <row r="9" spans="1:20" ht="306.60000000000002" customHeight="1" x14ac:dyDescent="0.3">
      <c r="A9" s="24" t="s">
        <v>36</v>
      </c>
      <c r="B9" s="36"/>
      <c r="C9" s="36">
        <v>80.992000000000004</v>
      </c>
      <c r="D9" s="36"/>
      <c r="E9" s="36"/>
      <c r="F9" s="36"/>
      <c r="G9" s="36"/>
      <c r="H9" s="36"/>
      <c r="I9" s="36"/>
      <c r="J9" s="36"/>
      <c r="K9" s="36"/>
      <c r="L9" s="36"/>
      <c r="M9" s="36"/>
      <c r="N9" s="36"/>
      <c r="O9" s="36"/>
      <c r="P9" s="25">
        <v>80.992000000000004</v>
      </c>
      <c r="Q9" s="26"/>
      <c r="R9" s="26"/>
      <c r="S9" s="26"/>
      <c r="T9" s="26"/>
    </row>
    <row r="10" spans="1:20" ht="93" x14ac:dyDescent="0.3">
      <c r="A10" s="24" t="s">
        <v>37</v>
      </c>
      <c r="B10" s="36"/>
      <c r="C10" s="36">
        <v>150</v>
      </c>
      <c r="D10" s="36"/>
      <c r="E10" s="36"/>
      <c r="F10" s="36"/>
      <c r="G10" s="36"/>
      <c r="H10" s="36"/>
      <c r="I10" s="36"/>
      <c r="J10" s="36"/>
      <c r="K10" s="36"/>
      <c r="L10" s="36"/>
      <c r="M10" s="36"/>
      <c r="N10" s="36"/>
      <c r="O10" s="36"/>
      <c r="P10" s="25">
        <v>150</v>
      </c>
      <c r="Q10" s="26"/>
      <c r="R10" s="26"/>
      <c r="S10" s="26"/>
      <c r="T10" s="26"/>
    </row>
    <row r="11" spans="1:20" ht="66.599999999999994" x14ac:dyDescent="0.3">
      <c r="A11" s="24" t="s">
        <v>38</v>
      </c>
      <c r="B11" s="36">
        <v>370.04448000000002</v>
      </c>
      <c r="C11" s="36"/>
      <c r="D11" s="36">
        <v>80</v>
      </c>
      <c r="E11" s="36"/>
      <c r="F11" s="36"/>
      <c r="G11" s="36"/>
      <c r="H11" s="36"/>
      <c r="I11" s="36"/>
      <c r="J11" s="36"/>
      <c r="K11" s="36"/>
      <c r="L11" s="36"/>
      <c r="M11" s="36"/>
      <c r="N11" s="36"/>
      <c r="O11" s="36"/>
      <c r="P11" s="25">
        <v>450.04448000000002</v>
      </c>
      <c r="Q11" s="26"/>
      <c r="R11" s="26"/>
      <c r="S11" s="26"/>
      <c r="T11" s="26"/>
    </row>
    <row r="12" spans="1:20" ht="79.8" x14ac:dyDescent="0.3">
      <c r="A12" s="24" t="s">
        <v>39</v>
      </c>
      <c r="B12" s="36"/>
      <c r="C12" s="36">
        <v>57513.502999999997</v>
      </c>
      <c r="D12" s="36"/>
      <c r="E12" s="36"/>
      <c r="F12" s="36"/>
      <c r="G12" s="36"/>
      <c r="H12" s="36">
        <v>1397</v>
      </c>
      <c r="I12" s="36"/>
      <c r="J12" s="36"/>
      <c r="K12" s="36"/>
      <c r="L12" s="36"/>
      <c r="M12" s="36"/>
      <c r="N12" s="36"/>
      <c r="O12" s="36"/>
      <c r="P12" s="25">
        <v>58910.502999999997</v>
      </c>
      <c r="Q12" s="26"/>
      <c r="R12" s="26"/>
      <c r="S12" s="26"/>
      <c r="T12" s="26"/>
    </row>
    <row r="13" spans="1:20" ht="106.8" customHeight="1" x14ac:dyDescent="0.3">
      <c r="A13" s="24" t="s">
        <v>40</v>
      </c>
      <c r="B13" s="36">
        <v>3614.9903599999998</v>
      </c>
      <c r="C13" s="36"/>
      <c r="D13" s="36"/>
      <c r="E13" s="36"/>
      <c r="F13" s="36"/>
      <c r="G13" s="36"/>
      <c r="H13" s="36"/>
      <c r="I13" s="36"/>
      <c r="J13" s="36"/>
      <c r="K13" s="36"/>
      <c r="L13" s="36"/>
      <c r="M13" s="36"/>
      <c r="N13" s="36"/>
      <c r="O13" s="36"/>
      <c r="P13" s="25">
        <v>3614.9903599999998</v>
      </c>
      <c r="Q13" s="26"/>
      <c r="R13" s="26"/>
      <c r="S13" s="26"/>
      <c r="T13" s="26"/>
    </row>
    <row r="14" spans="1:20" ht="40.200000000000003" x14ac:dyDescent="0.3">
      <c r="A14" s="24" t="s">
        <v>41</v>
      </c>
      <c r="B14" s="36"/>
      <c r="C14" s="36">
        <v>159.92500000000001</v>
      </c>
      <c r="D14" s="36">
        <v>31.096</v>
      </c>
      <c r="E14" s="36">
        <v>66.631</v>
      </c>
      <c r="F14" s="36">
        <v>26.651</v>
      </c>
      <c r="G14" s="36">
        <v>8.8840000000000003</v>
      </c>
      <c r="H14" s="36">
        <v>17.766999999999999</v>
      </c>
      <c r="I14" s="36">
        <v>10.1</v>
      </c>
      <c r="J14" s="36"/>
      <c r="K14" s="36">
        <v>23.641999999999999</v>
      </c>
      <c r="L14" s="36">
        <v>66.462999999999994</v>
      </c>
      <c r="M14" s="36">
        <v>71.204999999999998</v>
      </c>
      <c r="N14" s="36">
        <v>56.968000000000004</v>
      </c>
      <c r="O14" s="36">
        <v>56.968000000000004</v>
      </c>
      <c r="P14" s="25">
        <v>596.29999999999995</v>
      </c>
      <c r="Q14" s="26"/>
      <c r="R14" s="26"/>
      <c r="S14" s="26"/>
      <c r="T14" s="26"/>
    </row>
    <row r="15" spans="1:20" ht="66" customHeight="1" x14ac:dyDescent="0.3">
      <c r="A15" s="24" t="s">
        <v>42</v>
      </c>
      <c r="B15" s="36">
        <v>5263.1579000000002</v>
      </c>
      <c r="C15" s="36"/>
      <c r="D15" s="36"/>
      <c r="E15" s="36"/>
      <c r="F15" s="36"/>
      <c r="G15" s="36"/>
      <c r="H15" s="36"/>
      <c r="I15" s="36"/>
      <c r="J15" s="36"/>
      <c r="K15" s="36"/>
      <c r="L15" s="36"/>
      <c r="M15" s="36"/>
      <c r="N15" s="36"/>
      <c r="O15" s="36"/>
      <c r="P15" s="25">
        <v>5263.1579000000002</v>
      </c>
      <c r="Q15" s="26"/>
      <c r="R15" s="26"/>
      <c r="S15" s="26"/>
      <c r="T15" s="26"/>
    </row>
    <row r="16" spans="1:20" x14ac:dyDescent="0.3">
      <c r="A16" s="31" t="s">
        <v>43</v>
      </c>
      <c r="B16" s="37">
        <v>42693.644330000003</v>
      </c>
      <c r="C16" s="37">
        <v>58396.485999999997</v>
      </c>
      <c r="D16" s="37">
        <v>111.096</v>
      </c>
      <c r="E16" s="37">
        <v>2566.6309999999999</v>
      </c>
      <c r="F16" s="37">
        <v>1526.6510000000001</v>
      </c>
      <c r="G16" s="37">
        <v>8.8840000000000003</v>
      </c>
      <c r="H16" s="37">
        <v>4914.7669999999998</v>
      </c>
      <c r="I16" s="37">
        <v>10.1</v>
      </c>
      <c r="J16" s="37">
        <v>4247.3438500000002</v>
      </c>
      <c r="K16" s="37">
        <v>3461.2620000000002</v>
      </c>
      <c r="L16" s="37">
        <v>11802.4732</v>
      </c>
      <c r="M16" s="37">
        <v>71.204999999999998</v>
      </c>
      <c r="N16" s="37">
        <v>3056.9679999999998</v>
      </c>
      <c r="O16" s="37">
        <v>56.968000000000004</v>
      </c>
      <c r="P16" s="25">
        <v>132924.47938</v>
      </c>
      <c r="Q16" s="32"/>
      <c r="R16" s="32"/>
      <c r="S16" s="32"/>
      <c r="T16" s="32"/>
    </row>
    <row r="18" spans="1:2" x14ac:dyDescent="0.3">
      <c r="A18" s="62" t="s">
        <v>30</v>
      </c>
      <c r="B18" s="61">
        <f>Учреждения!B66+'Муниципальные районы'!P16</f>
        <v>616248.37045000005</v>
      </c>
    </row>
    <row r="19" spans="1:2" ht="32.25" customHeight="1" x14ac:dyDescent="0.3">
      <c r="A19" s="62" t="str">
        <f>CONCATENATE("Остатки бюджетных средств на ",C2,"г.")</f>
        <v>Остатки бюджетных средств на 21.09.2018г.</v>
      </c>
      <c r="B19" s="61">
        <v>3131898</v>
      </c>
    </row>
  </sheetData>
  <pageMargins left="0.23622047244094491" right="0.2" top="0.17" bottom="0.34" header="0.17" footer="0.17"/>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Учреждения</vt:lpstr>
      <vt:lpstr>Муниципальные районы</vt:lpstr>
      <vt:lpstr>EndData2</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2018-09-25T02:52:01Z</dcterms:modified>
</cp:coreProperties>
</file>