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Учреждения!$24:$25</definedName>
    <definedName name="_xlnm.Print_Area" localSheetId="1">'Муниципальные районы'!$A$1:$P$32</definedName>
    <definedName name="_xlnm.Print_Area" localSheetId="0">Учреждения!$A$1:$E$67</definedName>
  </definedNames>
  <calcPr calcId="162913" refMode="R1C1"/>
</workbook>
</file>

<file path=xl/calcChain.xml><?xml version="1.0" encoding="utf-8"?>
<calcChain xmlns="http://schemas.openxmlformats.org/spreadsheetml/2006/main">
  <c r="E22" i="1" l="1"/>
  <c r="E8" i="1" s="1"/>
  <c r="E9" i="1"/>
  <c r="E18" i="1"/>
  <c r="E17" i="1"/>
  <c r="E14" i="1"/>
  <c r="E10" i="1"/>
  <c r="E21" i="1"/>
  <c r="E20" i="1"/>
  <c r="E19" i="1"/>
  <c r="E16" i="1"/>
  <c r="E15" i="1"/>
  <c r="E13" i="1"/>
  <c r="E12" i="1"/>
  <c r="E11" i="1"/>
  <c r="B30" i="2"/>
  <c r="A2" i="2" l="1"/>
  <c r="B2" i="2" s="1"/>
  <c r="C2" i="2" s="1"/>
  <c r="A31" i="2" s="1"/>
  <c r="H1" i="1" l="1"/>
  <c r="A5" i="1" s="1"/>
  <c r="H2" i="1"/>
  <c r="G1" i="1"/>
  <c r="G2" i="1"/>
  <c r="A2" i="1" l="1"/>
</calcChain>
</file>

<file path=xl/sharedStrings.xml><?xml version="1.0" encoding="utf-8"?>
<sst xmlns="http://schemas.openxmlformats.org/spreadsheetml/2006/main" count="111" uniqueCount="110">
  <si>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</si>
  <si>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</si>
  <si>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</si>
  <si>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</si>
  <si>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</si>
  <si>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</si>
  <si>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</si>
  <si>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</si>
  <si>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</si>
  <si>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</si>
  <si>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</si>
  <si>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</si>
  <si>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</si>
  <si>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</si>
  <si>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</si>
  <si>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</si>
  <si>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</si>
  <si>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</si>
  <si>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</si>
  <si>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</si>
  <si>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</si>
  <si>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</si>
  <si>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</si>
  <si>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</si>
  <si>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</si>
  <si>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</si>
  <si>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</si>
  <si>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</si>
  <si>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</si>
  <si>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</si>
  <si>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</si>
  <si>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поселений</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</si>
  <si>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</si>
  <si>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</si>
  <si>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</si>
  <si>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</si>
  <si>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</si>
  <si>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</si>
  <si>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</si>
  <si>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отдельных  государственных полномочий Камчатского края  по социальному обслуживанию граждан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</si>
  <si>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</si>
  <si>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</si>
  <si>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</si>
  <si>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</si>
  <si>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</si>
  <si>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</si>
  <si>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</si>
  <si>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</si>
  <si>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</si>
  <si>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</si>
  <si>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</si>
  <si>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 индивидуальных предпринимателей и граждан и по проведению проверок при осуществлении лицензионного контроля в отношении юридических лиц, индивидуальных предпринимателей, осуществляющих деятельность по управлению многоквартирными домами на основании лицензии</t>
  </si>
  <si>
    <t>Иные межбюджетные трансферты на оснащение муниципальных образовательных организаций в Камчатском крае автоматическими приборами погодного регулирования, а также оборудованием для комфортного пребывания детей в муниципальных образовательных организациях в Камчатском крае в межотопительный период</t>
  </si>
  <si>
    <t>Создание в общеобразовательных организациях, расположенных в сельской местности, условий для занятий физической культурой и спортом</t>
  </si>
  <si>
    <t>Реализация мероприятий по обеспечению жильем молодых семей</t>
  </si>
  <si>
    <t>Всего:</t>
  </si>
  <si>
    <t>04.10.2018</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</si>
  <si>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</si>
  <si>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</si>
  <si>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</si>
  <si>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</si>
  <si>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</si>
  <si>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</si>
  <si>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</si>
  <si>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</si>
  <si>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</si>
  <si>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</si>
  <si>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</si>
  <si>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</si>
  <si>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</si>
  <si>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</si>
  <si>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</si>
  <si>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</si>
  <si>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</si>
  <si>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</si>
  <si>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</si>
  <si>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</si>
  <si>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</si>
  <si>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</si>
  <si>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</si>
  <si>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</si>
  <si>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</si>
  <si>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</si>
  <si>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</si>
  <si>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</si>
  <si>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</si>
  <si>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</si>
  <si>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</si>
  <si>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</si>
  <si>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</si>
  <si>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</si>
  <si>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</si>
  <si>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</si>
  <si>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</si>
  <si>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</si>
  <si>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Агентство приоритетных проектов развития Камчатского края</t>
  </si>
  <si>
    <t>ИТОГО</t>
  </si>
  <si>
    <t>28.09.2018</t>
  </si>
  <si>
    <t>Единая субвенция бюджетам субъектов Российской Федерации и бюджету г. Байконура</t>
  </si>
  <si>
    <t xml:space="preserve">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 </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</si>
  <si>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</si>
  <si>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</si>
  <si>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</si>
  <si>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Возврат остатков субвенций на социальные выплаты безработным гражданам в соответствии с Законом Российской Федерации от 19 апреля 1991 года N 1032-1 "О занятости населения в Российской Федерации" из бюджетов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</si>
  <si>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</si>
  <si>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Иные межбюджетные трансферты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</si>
  <si>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Субвенции бюджетам субъектов Российской Федерации на осуществление отдельных полномочий в области лесных отношений</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</si>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</sst>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abSelected="1" view="pageBreakPreview" zoomScaleNormal="100" zoomScaleSheetLayoutView="100" workbookViewId="0">
      <selection activeCell="E23" sqref="E23"/>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97</v>
      </c>
      <c r="G1" s="32" t="str">
        <f>TEXT(F1,"[$-FC19]ДД ММММ")</f>
        <v>28 сентября</v>
      </c>
      <c r="H1" s="32" t="str">
        <f>TEXT(F1,"[$-FC19]ДД.ММ.ГГГ \г")</f>
        <v>28.09.2018 г</v>
      </c>
    </row>
    <row r="2" spans="1:9" ht="15.6" x14ac:dyDescent="0.3">
      <c r="A2" s="45" t="str">
        <f>CONCATENATE("с ",G1," по ",G2,"ода")</f>
        <v>с 28 сентября по 04 октября 2018 года</v>
      </c>
      <c r="B2" s="45"/>
      <c r="C2" s="45"/>
      <c r="D2" s="45"/>
      <c r="E2" s="45"/>
      <c r="F2" s="31" t="s">
        <v>56</v>
      </c>
      <c r="G2" s="32" t="str">
        <f>TEXT(F2,"[$-FC19]ДД ММММ ГГГ \г")</f>
        <v>04 октября 2018 г</v>
      </c>
      <c r="H2" s="32" t="str">
        <f>TEXT(F2,"[$-FC19]ДД.ММ.ГГГ \г")</f>
        <v>04.10.2018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28.09.2018 г.</v>
      </c>
      <c r="B5" s="47"/>
      <c r="C5" s="47"/>
      <c r="D5" s="48"/>
      <c r="E5" s="8">
        <v>2823074.7</v>
      </c>
      <c r="F5" s="22"/>
    </row>
    <row r="6" spans="1:9" x14ac:dyDescent="0.3">
      <c r="A6" s="10"/>
      <c r="B6" s="11"/>
      <c r="C6" s="11"/>
      <c r="D6" s="11"/>
      <c r="E6" s="12"/>
    </row>
    <row r="7" spans="1:9" x14ac:dyDescent="0.3">
      <c r="A7" s="55" t="s">
        <v>2</v>
      </c>
      <c r="B7" s="56"/>
      <c r="C7" s="56"/>
      <c r="D7" s="56"/>
      <c r="E7" s="13"/>
    </row>
    <row r="8" spans="1:9" x14ac:dyDescent="0.3">
      <c r="A8" s="50" t="s">
        <v>3</v>
      </c>
      <c r="B8" s="56"/>
      <c r="C8" s="56"/>
      <c r="D8" s="56"/>
      <c r="E8" s="9">
        <f>E22-E9</f>
        <v>577157.13489999948</v>
      </c>
    </row>
    <row r="9" spans="1:9" x14ac:dyDescent="0.3">
      <c r="A9" s="57" t="s">
        <v>4</v>
      </c>
      <c r="B9" s="56"/>
      <c r="C9" s="56"/>
      <c r="D9" s="56"/>
      <c r="E9" s="14">
        <f>SUM(E10:E21)</f>
        <v>93594.3</v>
      </c>
    </row>
    <row r="10" spans="1:9" x14ac:dyDescent="0.3">
      <c r="A10" s="57" t="s">
        <v>98</v>
      </c>
      <c r="B10" s="56"/>
      <c r="C10" s="56"/>
      <c r="D10" s="56"/>
      <c r="E10" s="14">
        <f>1222.2+215.1+57.3</f>
        <v>1494.6</v>
      </c>
    </row>
    <row r="11" spans="1:9" ht="27.6" customHeight="1" x14ac:dyDescent="0.3">
      <c r="A11" s="57" t="s">
        <v>99</v>
      </c>
      <c r="B11" s="56"/>
      <c r="C11" s="56"/>
      <c r="D11" s="56"/>
      <c r="E11" s="14">
        <f>24894.4</f>
        <v>24894.400000000001</v>
      </c>
    </row>
    <row r="12" spans="1:9" ht="54.6" customHeight="1" x14ac:dyDescent="0.3">
      <c r="A12" s="57" t="s">
        <v>100</v>
      </c>
      <c r="B12" s="56"/>
      <c r="C12" s="56"/>
      <c r="D12" s="56"/>
      <c r="E12" s="14">
        <f>10.2</f>
        <v>10.199999999999999</v>
      </c>
    </row>
    <row r="13" spans="1:9" ht="43.2" customHeight="1" x14ac:dyDescent="0.3">
      <c r="A13" s="57" t="s">
        <v>101</v>
      </c>
      <c r="B13" s="56"/>
      <c r="C13" s="56"/>
      <c r="D13" s="56"/>
      <c r="E13" s="14">
        <f>800.4</f>
        <v>800.4</v>
      </c>
    </row>
    <row r="14" spans="1:9" ht="27.6" customHeight="1" x14ac:dyDescent="0.3">
      <c r="A14" s="57" t="s">
        <v>102</v>
      </c>
      <c r="B14" s="56"/>
      <c r="C14" s="56"/>
      <c r="D14" s="56"/>
      <c r="E14" s="14">
        <f>196.1+1.8+75.4+1228.1</f>
        <v>1501.3999999999999</v>
      </c>
    </row>
    <row r="15" spans="1:9" ht="42.6" customHeight="1" x14ac:dyDescent="0.3">
      <c r="A15" s="57" t="s">
        <v>103</v>
      </c>
      <c r="B15" s="56"/>
      <c r="C15" s="56"/>
      <c r="D15" s="56"/>
      <c r="E15" s="14">
        <f>-13.9</f>
        <v>-13.9</v>
      </c>
    </row>
    <row r="16" spans="1:9" ht="28.8" customHeight="1" x14ac:dyDescent="0.3">
      <c r="A16" s="57" t="s">
        <v>104</v>
      </c>
      <c r="B16" s="56"/>
      <c r="C16" s="56"/>
      <c r="D16" s="56"/>
      <c r="E16" s="14">
        <f>-5-9.1-2.1</f>
        <v>-16.2</v>
      </c>
    </row>
    <row r="17" spans="1:5" ht="30" customHeight="1" x14ac:dyDescent="0.3">
      <c r="A17" s="57" t="s">
        <v>105</v>
      </c>
      <c r="B17" s="56"/>
      <c r="C17" s="56"/>
      <c r="D17" s="56"/>
      <c r="E17" s="14">
        <f>21235.3+28683.3</f>
        <v>49918.6</v>
      </c>
    </row>
    <row r="18" spans="1:5" ht="26.4" customHeight="1" x14ac:dyDescent="0.3">
      <c r="A18" s="57" t="s">
        <v>106</v>
      </c>
      <c r="B18" s="56"/>
      <c r="C18" s="56"/>
      <c r="D18" s="56"/>
      <c r="E18" s="14">
        <f>1.2+55.8+8783.7+799.8</f>
        <v>9640.5</v>
      </c>
    </row>
    <row r="19" spans="1:5" ht="28.2" customHeight="1" x14ac:dyDescent="0.3">
      <c r="A19" s="57" t="s">
        <v>107</v>
      </c>
      <c r="B19" s="56"/>
      <c r="C19" s="56"/>
      <c r="D19" s="56"/>
      <c r="E19" s="14">
        <f>21.1</f>
        <v>21.1</v>
      </c>
    </row>
    <row r="20" spans="1:5" ht="40.799999999999997" customHeight="1" x14ac:dyDescent="0.3">
      <c r="A20" s="57" t="s">
        <v>108</v>
      </c>
      <c r="B20" s="56"/>
      <c r="C20" s="56"/>
      <c r="D20" s="56"/>
      <c r="E20" s="14">
        <f>5000</f>
        <v>5000</v>
      </c>
    </row>
    <row r="21" spans="1:5" ht="30.6" customHeight="1" x14ac:dyDescent="0.3">
      <c r="A21" s="57" t="s">
        <v>109</v>
      </c>
      <c r="B21" s="56"/>
      <c r="C21" s="56"/>
      <c r="D21" s="56"/>
      <c r="E21" s="14">
        <f>343.2</f>
        <v>343.2</v>
      </c>
    </row>
    <row r="22" spans="1:5" x14ac:dyDescent="0.3">
      <c r="A22" s="49" t="s">
        <v>5</v>
      </c>
      <c r="B22" s="50"/>
      <c r="C22" s="50"/>
      <c r="D22" s="50"/>
      <c r="E22" s="13">
        <f>'Муниципальные районы'!B31-Учреждения!E5+'Муниципальные районы'!B30</f>
        <v>670751.43489999953</v>
      </c>
    </row>
    <row r="23" spans="1:5" x14ac:dyDescent="0.3">
      <c r="A23" s="15"/>
      <c r="B23" s="16"/>
      <c r="C23" s="16"/>
      <c r="D23" s="6"/>
      <c r="E23" s="17"/>
    </row>
    <row r="24" spans="1:5" x14ac:dyDescent="0.3">
      <c r="A24" s="51" t="s">
        <v>14</v>
      </c>
      <c r="B24" s="53" t="s">
        <v>6</v>
      </c>
      <c r="C24" s="54" t="s">
        <v>7</v>
      </c>
      <c r="D24" s="54"/>
      <c r="E24" s="54"/>
    </row>
    <row r="25" spans="1:5" ht="82.8" x14ac:dyDescent="0.3">
      <c r="A25" s="52"/>
      <c r="B25" s="53"/>
      <c r="C25" s="18" t="s">
        <v>8</v>
      </c>
      <c r="D25" s="18" t="s">
        <v>9</v>
      </c>
      <c r="E25" s="18" t="s">
        <v>10</v>
      </c>
    </row>
    <row r="26" spans="1:5" x14ac:dyDescent="0.3">
      <c r="A26" s="21" t="s">
        <v>57</v>
      </c>
      <c r="B26" s="19">
        <v>11927.36795</v>
      </c>
      <c r="C26" s="19">
        <v>9929.2865600000005</v>
      </c>
      <c r="D26" s="19">
        <v>1917.3317199999999</v>
      </c>
      <c r="E26" s="19"/>
    </row>
    <row r="27" spans="1:5" x14ac:dyDescent="0.3">
      <c r="A27" s="21" t="s">
        <v>58</v>
      </c>
      <c r="B27" s="19">
        <v>5293.7910000000002</v>
      </c>
      <c r="C27" s="19">
        <v>4220</v>
      </c>
      <c r="D27" s="19">
        <v>700</v>
      </c>
      <c r="E27" s="19"/>
    </row>
    <row r="28" spans="1:5" x14ac:dyDescent="0.3">
      <c r="A28" s="21" t="s">
        <v>59</v>
      </c>
      <c r="B28" s="19">
        <v>4595.74</v>
      </c>
      <c r="C28" s="19">
        <v>4022</v>
      </c>
      <c r="D28" s="19">
        <v>573.74</v>
      </c>
      <c r="E28" s="19"/>
    </row>
    <row r="29" spans="1:5" x14ac:dyDescent="0.3">
      <c r="A29" s="21" t="s">
        <v>60</v>
      </c>
      <c r="B29" s="19">
        <v>50771.166550000002</v>
      </c>
      <c r="C29" s="19">
        <v>13932.419</v>
      </c>
      <c r="D29" s="19">
        <v>6641.4629999999997</v>
      </c>
      <c r="E29" s="19"/>
    </row>
    <row r="30" spans="1:5" ht="27.6" x14ac:dyDescent="0.3">
      <c r="A30" s="21" t="s">
        <v>61</v>
      </c>
      <c r="B30" s="19">
        <v>5812.0196699999997</v>
      </c>
      <c r="C30" s="19">
        <v>2720.8842399999999</v>
      </c>
      <c r="D30" s="19">
        <v>1224.2801099999999</v>
      </c>
      <c r="E30" s="19"/>
    </row>
    <row r="31" spans="1:5" x14ac:dyDescent="0.3">
      <c r="A31" s="21" t="s">
        <v>62</v>
      </c>
      <c r="B31" s="19">
        <v>8174.2250000000004</v>
      </c>
      <c r="C31" s="19">
        <v>3905.6</v>
      </c>
      <c r="D31" s="19">
        <v>680</v>
      </c>
      <c r="E31" s="19"/>
    </row>
    <row r="32" spans="1:5" x14ac:dyDescent="0.3">
      <c r="A32" s="21" t="s">
        <v>63</v>
      </c>
      <c r="B32" s="19">
        <v>400.65557000000001</v>
      </c>
      <c r="C32" s="19"/>
      <c r="D32" s="19">
        <v>400</v>
      </c>
      <c r="E32" s="19"/>
    </row>
    <row r="33" spans="1:5" ht="27.6" x14ac:dyDescent="0.3">
      <c r="A33" s="21" t="s">
        <v>64</v>
      </c>
      <c r="B33" s="19">
        <v>29228.063719999998</v>
      </c>
      <c r="C33" s="19"/>
      <c r="D33" s="19"/>
      <c r="E33" s="19">
        <v>2665.9204</v>
      </c>
    </row>
    <row r="34" spans="1:5" x14ac:dyDescent="0.3">
      <c r="A34" s="21" t="s">
        <v>65</v>
      </c>
      <c r="B34" s="19">
        <v>27711.191750000002</v>
      </c>
      <c r="C34" s="19">
        <v>6000</v>
      </c>
      <c r="D34" s="19"/>
      <c r="E34" s="19"/>
    </row>
    <row r="35" spans="1:5" x14ac:dyDescent="0.3">
      <c r="A35" s="21" t="s">
        <v>66</v>
      </c>
      <c r="B35" s="19">
        <v>41140.964180000003</v>
      </c>
      <c r="C35" s="19">
        <v>2000</v>
      </c>
      <c r="D35" s="19">
        <v>300</v>
      </c>
      <c r="E35" s="19">
        <v>2000</v>
      </c>
    </row>
    <row r="36" spans="1:5" x14ac:dyDescent="0.3">
      <c r="A36" s="21" t="s">
        <v>67</v>
      </c>
      <c r="B36" s="19">
        <v>263991.97415999998</v>
      </c>
      <c r="C36" s="19"/>
      <c r="D36" s="19"/>
      <c r="E36" s="19">
        <v>449.82</v>
      </c>
    </row>
    <row r="37" spans="1:5" x14ac:dyDescent="0.3">
      <c r="A37" s="21" t="s">
        <v>68</v>
      </c>
      <c r="B37" s="19">
        <v>478556.28599</v>
      </c>
      <c r="C37" s="19">
        <v>13649.210209999999</v>
      </c>
      <c r="D37" s="19">
        <v>4112.3738700000004</v>
      </c>
      <c r="E37" s="19">
        <v>243003.08176999999</v>
      </c>
    </row>
    <row r="38" spans="1:5" x14ac:dyDescent="0.3">
      <c r="A38" s="21" t="s">
        <v>69</v>
      </c>
      <c r="B38" s="19">
        <v>206340.60881999999</v>
      </c>
      <c r="C38" s="19">
        <v>17738.2372</v>
      </c>
      <c r="D38" s="19">
        <v>3819.55735</v>
      </c>
      <c r="E38" s="19">
        <v>116116.34493000001</v>
      </c>
    </row>
    <row r="39" spans="1:5" x14ac:dyDescent="0.3">
      <c r="A39" s="21" t="s">
        <v>70</v>
      </c>
      <c r="B39" s="19">
        <v>57139.849300000002</v>
      </c>
      <c r="C39" s="19">
        <v>1870.01</v>
      </c>
      <c r="D39" s="19">
        <v>506.3</v>
      </c>
      <c r="E39" s="19"/>
    </row>
    <row r="40" spans="1:5" ht="27.6" x14ac:dyDescent="0.3">
      <c r="A40" s="21" t="s">
        <v>71</v>
      </c>
      <c r="B40" s="19">
        <v>80175.549369999993</v>
      </c>
      <c r="C40" s="19">
        <v>29869</v>
      </c>
      <c r="D40" s="19">
        <v>14040</v>
      </c>
      <c r="E40" s="19"/>
    </row>
    <row r="41" spans="1:5" x14ac:dyDescent="0.3">
      <c r="A41" s="21" t="s">
        <v>72</v>
      </c>
      <c r="B41" s="19">
        <v>35708.04954</v>
      </c>
      <c r="C41" s="19">
        <v>550</v>
      </c>
      <c r="D41" s="19">
        <v>382</v>
      </c>
      <c r="E41" s="19"/>
    </row>
    <row r="42" spans="1:5" x14ac:dyDescent="0.3">
      <c r="A42" s="21" t="s">
        <v>73</v>
      </c>
      <c r="B42" s="19">
        <v>12648.80941</v>
      </c>
      <c r="C42" s="19"/>
      <c r="D42" s="19"/>
      <c r="E42" s="19"/>
    </row>
    <row r="43" spans="1:5" x14ac:dyDescent="0.3">
      <c r="A43" s="21" t="s">
        <v>74</v>
      </c>
      <c r="B43" s="19">
        <v>565.91750000000002</v>
      </c>
      <c r="C43" s="19"/>
      <c r="D43" s="19"/>
      <c r="E43" s="19"/>
    </row>
    <row r="44" spans="1:5" x14ac:dyDescent="0.3">
      <c r="A44" s="21" t="s">
        <v>75</v>
      </c>
      <c r="B44" s="19">
        <v>118.55916999999999</v>
      </c>
      <c r="C44" s="19">
        <v>66.133210000000005</v>
      </c>
      <c r="D44" s="19"/>
      <c r="E44" s="19"/>
    </row>
    <row r="45" spans="1:5" ht="27.6" x14ac:dyDescent="0.3">
      <c r="A45" s="21" t="s">
        <v>76</v>
      </c>
      <c r="B45" s="19">
        <v>22505.60843</v>
      </c>
      <c r="C45" s="19">
        <v>10126</v>
      </c>
      <c r="D45" s="19">
        <v>3286.7035000000001</v>
      </c>
      <c r="E45" s="19">
        <v>6775.4890599999999</v>
      </c>
    </row>
    <row r="46" spans="1:5" x14ac:dyDescent="0.3">
      <c r="A46" s="21" t="s">
        <v>77</v>
      </c>
      <c r="B46" s="19">
        <v>9504.1143200000006</v>
      </c>
      <c r="C46" s="19"/>
      <c r="D46" s="19"/>
      <c r="E46" s="19"/>
    </row>
    <row r="47" spans="1:5" x14ac:dyDescent="0.3">
      <c r="A47" s="21" t="s">
        <v>78</v>
      </c>
      <c r="B47" s="19">
        <v>83436.346460000001</v>
      </c>
      <c r="C47" s="19">
        <v>4500</v>
      </c>
      <c r="D47" s="19">
        <v>1050</v>
      </c>
      <c r="E47" s="19"/>
    </row>
    <row r="48" spans="1:5" x14ac:dyDescent="0.3">
      <c r="A48" s="21" t="s">
        <v>79</v>
      </c>
      <c r="B48" s="19">
        <v>10870.31165</v>
      </c>
      <c r="C48" s="19">
        <v>6256.4258399999999</v>
      </c>
      <c r="D48" s="19">
        <v>1518.36418</v>
      </c>
      <c r="E48" s="19">
        <v>60</v>
      </c>
    </row>
    <row r="49" spans="1:5" x14ac:dyDescent="0.3">
      <c r="A49" s="21" t="s">
        <v>80</v>
      </c>
      <c r="B49" s="19">
        <v>3221.732</v>
      </c>
      <c r="C49" s="19">
        <v>2548.732</v>
      </c>
      <c r="D49" s="19">
        <v>663</v>
      </c>
      <c r="E49" s="19"/>
    </row>
    <row r="50" spans="1:5" x14ac:dyDescent="0.3">
      <c r="A50" s="21" t="s">
        <v>81</v>
      </c>
      <c r="B50" s="19">
        <v>6</v>
      </c>
      <c r="C50" s="19"/>
      <c r="D50" s="19"/>
      <c r="E50" s="19"/>
    </row>
    <row r="51" spans="1:5" x14ac:dyDescent="0.3">
      <c r="A51" s="21" t="s">
        <v>82</v>
      </c>
      <c r="B51" s="19">
        <v>1549.546</v>
      </c>
      <c r="C51" s="19">
        <v>1000</v>
      </c>
      <c r="D51" s="19">
        <v>150</v>
      </c>
      <c r="E51" s="19"/>
    </row>
    <row r="52" spans="1:5" x14ac:dyDescent="0.3">
      <c r="A52" s="21" t="s">
        <v>83</v>
      </c>
      <c r="B52" s="19">
        <v>40</v>
      </c>
      <c r="C52" s="19"/>
      <c r="D52" s="19"/>
      <c r="E52" s="19"/>
    </row>
    <row r="53" spans="1:5" x14ac:dyDescent="0.3">
      <c r="A53" s="21" t="s">
        <v>84</v>
      </c>
      <c r="B53" s="19">
        <v>3.302</v>
      </c>
      <c r="C53" s="19"/>
      <c r="D53" s="19"/>
      <c r="E53" s="19"/>
    </row>
    <row r="54" spans="1:5" x14ac:dyDescent="0.3">
      <c r="A54" s="21" t="s">
        <v>85</v>
      </c>
      <c r="B54" s="19">
        <v>624.34</v>
      </c>
      <c r="C54" s="19">
        <v>400</v>
      </c>
      <c r="D54" s="19">
        <v>130</v>
      </c>
      <c r="E54" s="19"/>
    </row>
    <row r="55" spans="1:5" x14ac:dyDescent="0.3">
      <c r="A55" s="21" t="s">
        <v>86</v>
      </c>
      <c r="B55" s="19">
        <v>582.79</v>
      </c>
      <c r="C55" s="19"/>
      <c r="D55" s="19">
        <v>469</v>
      </c>
      <c r="E55" s="19"/>
    </row>
    <row r="56" spans="1:5" ht="27.6" x14ac:dyDescent="0.3">
      <c r="A56" s="21" t="s">
        <v>87</v>
      </c>
      <c r="B56" s="19">
        <v>197.20160000000001</v>
      </c>
      <c r="C56" s="19">
        <v>137.94479000000001</v>
      </c>
      <c r="D56" s="19">
        <v>47.629750000000001</v>
      </c>
      <c r="E56" s="19"/>
    </row>
    <row r="57" spans="1:5" x14ac:dyDescent="0.3">
      <c r="A57" s="21" t="s">
        <v>88</v>
      </c>
      <c r="B57" s="19">
        <v>362.64060000000001</v>
      </c>
      <c r="C57" s="19"/>
      <c r="D57" s="19"/>
      <c r="E57" s="19"/>
    </row>
    <row r="58" spans="1:5" x14ac:dyDescent="0.3">
      <c r="A58" s="21" t="s">
        <v>89</v>
      </c>
      <c r="B58" s="19">
        <v>31044.925500000001</v>
      </c>
      <c r="C58" s="19">
        <v>1516.7</v>
      </c>
      <c r="D58" s="19">
        <v>371.2</v>
      </c>
      <c r="E58" s="19"/>
    </row>
    <row r="59" spans="1:5" x14ac:dyDescent="0.3">
      <c r="A59" s="21" t="s">
        <v>90</v>
      </c>
      <c r="B59" s="19">
        <v>46088.070520000001</v>
      </c>
      <c r="C59" s="19">
        <v>16137.827300000001</v>
      </c>
      <c r="D59" s="19">
        <v>4978.9557400000003</v>
      </c>
      <c r="E59" s="19"/>
    </row>
    <row r="60" spans="1:5" x14ac:dyDescent="0.3">
      <c r="A60" s="21" t="s">
        <v>91</v>
      </c>
      <c r="B60" s="19">
        <v>2567.0488500000001</v>
      </c>
      <c r="C60" s="19">
        <v>500</v>
      </c>
      <c r="D60" s="19"/>
      <c r="E60" s="19"/>
    </row>
    <row r="61" spans="1:5" x14ac:dyDescent="0.3">
      <c r="A61" s="21" t="s">
        <v>92</v>
      </c>
      <c r="B61" s="19">
        <v>2068.8512900000001</v>
      </c>
      <c r="C61" s="19">
        <v>1656.26</v>
      </c>
      <c r="D61" s="19">
        <v>380.2817</v>
      </c>
      <c r="E61" s="19"/>
    </row>
    <row r="62" spans="1:5" x14ac:dyDescent="0.3">
      <c r="A62" s="21" t="s">
        <v>93</v>
      </c>
      <c r="B62" s="19">
        <v>6269</v>
      </c>
      <c r="C62" s="19"/>
      <c r="D62" s="19"/>
      <c r="E62" s="19"/>
    </row>
    <row r="63" spans="1:5" x14ac:dyDescent="0.3">
      <c r="A63" s="21" t="s">
        <v>94</v>
      </c>
      <c r="B63" s="19">
        <v>199.87594000000001</v>
      </c>
      <c r="C63" s="19"/>
      <c r="D63" s="19"/>
      <c r="E63" s="19"/>
    </row>
    <row r="64" spans="1:5" x14ac:dyDescent="0.3">
      <c r="A64" s="21" t="s">
        <v>95</v>
      </c>
      <c r="B64" s="19">
        <v>747.11699999999996</v>
      </c>
      <c r="C64" s="19">
        <v>400</v>
      </c>
      <c r="D64" s="19">
        <v>166.417</v>
      </c>
      <c r="E64" s="19"/>
    </row>
    <row r="65" spans="1:5" x14ac:dyDescent="0.3">
      <c r="A65" s="23" t="s">
        <v>96</v>
      </c>
      <c r="B65" s="20">
        <v>1542189.61081</v>
      </c>
      <c r="C65" s="20">
        <v>155652.67035</v>
      </c>
      <c r="D65" s="20">
        <v>48508.59792</v>
      </c>
      <c r="E65" s="20">
        <v>371070.65616000001</v>
      </c>
    </row>
  </sheetData>
  <mergeCells count="22">
    <mergeCell ref="A21:D21"/>
    <mergeCell ref="A16:D16"/>
    <mergeCell ref="A17:D17"/>
    <mergeCell ref="A18:D18"/>
    <mergeCell ref="A19:D19"/>
    <mergeCell ref="A20:D20"/>
    <mergeCell ref="A1:E1"/>
    <mergeCell ref="A2:E2"/>
    <mergeCell ref="A5:D5"/>
    <mergeCell ref="A22:D22"/>
    <mergeCell ref="A24:A25"/>
    <mergeCell ref="B24:B25"/>
    <mergeCell ref="C24:E24"/>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view="pageBreakPreview" topLeftCell="A25" zoomScaleNormal="100" zoomScaleSheetLayoutView="100" workbookViewId="0">
      <selection activeCell="B32" sqref="B32"/>
    </sheetView>
  </sheetViews>
  <sheetFormatPr defaultRowHeight="14.4" x14ac:dyDescent="0.3"/>
  <cols>
    <col min="1" max="1" width="38.33203125" customWidth="1"/>
    <col min="2" max="2" width="13.109375" customWidth="1"/>
    <col min="3" max="3" width="13.21875" customWidth="1"/>
    <col min="4" max="4" width="13.6640625" customWidth="1"/>
    <col min="5" max="5" width="14.109375" customWidth="1"/>
    <col min="6" max="6" width="13" customWidth="1"/>
    <col min="7" max="7" width="13.33203125" customWidth="1"/>
    <col min="8" max="8" width="13.44140625" customWidth="1"/>
    <col min="9" max="9" width="13.109375" customWidth="1"/>
    <col min="10" max="10" width="12.6640625" customWidth="1"/>
    <col min="11" max="11" width="11" customWidth="1"/>
    <col min="12" max="13" width="12.88671875" customWidth="1"/>
    <col min="14" max="14" width="13.44140625" customWidth="1"/>
    <col min="15" max="15" width="13.6640625" customWidth="1"/>
    <col min="16" max="16" width="10.44140625" customWidth="1"/>
  </cols>
  <sheetData>
    <row r="1" spans="1:20" s="29" customFormat="1" ht="15.6" x14ac:dyDescent="0.3">
      <c r="A1" s="43" t="s">
        <v>56</v>
      </c>
      <c r="C1" s="30" t="s">
        <v>13</v>
      </c>
    </row>
    <row r="2" spans="1:20" x14ac:dyDescent="0.3">
      <c r="A2" s="38" t="str">
        <f>TEXT(EndData2,"[$-FC19]ДД.ММ.ГГГ")</f>
        <v>04.10.2018</v>
      </c>
      <c r="B2" s="38">
        <f>A2+1</f>
        <v>43378</v>
      </c>
      <c r="C2" s="44" t="str">
        <f>TEXT(B2,"[$-FC19]ДД.ММ.ГГГ")</f>
        <v>05.10.2018</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27" x14ac:dyDescent="0.3">
      <c r="A4" s="25" t="s">
        <v>31</v>
      </c>
      <c r="B4" s="40"/>
      <c r="C4" s="40"/>
      <c r="D4" s="40"/>
      <c r="E4" s="40"/>
      <c r="F4" s="40"/>
      <c r="G4" s="40"/>
      <c r="H4" s="40"/>
      <c r="I4" s="40"/>
      <c r="J4" s="40">
        <v>1445.1666700000001</v>
      </c>
      <c r="K4" s="40">
        <v>192.416</v>
      </c>
      <c r="L4" s="40"/>
      <c r="M4" s="40"/>
      <c r="N4" s="40"/>
      <c r="O4" s="40"/>
      <c r="P4" s="26">
        <v>1637.58267</v>
      </c>
      <c r="Q4" s="27"/>
      <c r="R4" s="27"/>
      <c r="S4" s="27"/>
      <c r="T4" s="27"/>
    </row>
    <row r="5" spans="1:20" ht="40.200000000000003" x14ac:dyDescent="0.3">
      <c r="A5" s="25" t="s">
        <v>32</v>
      </c>
      <c r="B5" s="40"/>
      <c r="C5" s="40">
        <v>22288.2</v>
      </c>
      <c r="D5" s="40">
        <v>19116.166000000001</v>
      </c>
      <c r="E5" s="40">
        <v>8462</v>
      </c>
      <c r="F5" s="40">
        <v>8493.7999999999993</v>
      </c>
      <c r="G5" s="40">
        <v>22844.833330000001</v>
      </c>
      <c r="H5" s="40">
        <v>6102.3339999999998</v>
      </c>
      <c r="I5" s="40">
        <v>9000</v>
      </c>
      <c r="J5" s="40">
        <v>486.66667000000001</v>
      </c>
      <c r="K5" s="40">
        <v>4661.6660000000002</v>
      </c>
      <c r="L5" s="40">
        <v>10000</v>
      </c>
      <c r="M5" s="40">
        <v>9003</v>
      </c>
      <c r="N5" s="40">
        <v>13368</v>
      </c>
      <c r="O5" s="40">
        <v>15182.761</v>
      </c>
      <c r="P5" s="26">
        <v>149009.427</v>
      </c>
      <c r="Q5" s="27"/>
      <c r="R5" s="27"/>
      <c r="S5" s="27"/>
      <c r="T5" s="27"/>
    </row>
    <row r="6" spans="1:20" ht="27" x14ac:dyDescent="0.3">
      <c r="A6" s="25" t="s">
        <v>33</v>
      </c>
      <c r="B6" s="40">
        <v>610</v>
      </c>
      <c r="C6" s="40"/>
      <c r="D6" s="40">
        <v>75</v>
      </c>
      <c r="E6" s="40"/>
      <c r="F6" s="40"/>
      <c r="G6" s="40">
        <v>75</v>
      </c>
      <c r="H6" s="40">
        <v>2750</v>
      </c>
      <c r="I6" s="40"/>
      <c r="J6" s="40">
        <v>197.53333000000001</v>
      </c>
      <c r="K6" s="40">
        <v>3000</v>
      </c>
      <c r="L6" s="40">
        <v>1283.3330000000001</v>
      </c>
      <c r="M6" s="40"/>
      <c r="N6" s="40">
        <v>644.60799999999995</v>
      </c>
      <c r="O6" s="40"/>
      <c r="P6" s="26">
        <v>8635.4743299999991</v>
      </c>
      <c r="Q6" s="27"/>
      <c r="R6" s="27"/>
      <c r="S6" s="27"/>
      <c r="T6" s="27"/>
    </row>
    <row r="7" spans="1:20" ht="66.599999999999994" x14ac:dyDescent="0.3">
      <c r="A7" s="25" t="s">
        <v>34</v>
      </c>
      <c r="B7" s="40">
        <v>40554.260600000001</v>
      </c>
      <c r="C7" s="40">
        <v>56167.227700000003</v>
      </c>
      <c r="D7" s="40">
        <v>26500.875</v>
      </c>
      <c r="E7" s="40">
        <v>15236.025</v>
      </c>
      <c r="F7" s="40">
        <v>6030.8</v>
      </c>
      <c r="G7" s="40">
        <v>35075.199999999997</v>
      </c>
      <c r="H7" s="40">
        <v>16805.227999999999</v>
      </c>
      <c r="I7" s="40">
        <v>4250</v>
      </c>
      <c r="J7" s="40">
        <v>31005.28674</v>
      </c>
      <c r="K7" s="40">
        <v>5899.3</v>
      </c>
      <c r="L7" s="40">
        <v>16773.532999999999</v>
      </c>
      <c r="M7" s="40">
        <v>15627.616</v>
      </c>
      <c r="N7" s="40">
        <v>12748.566000000001</v>
      </c>
      <c r="O7" s="40">
        <v>19764.630740000001</v>
      </c>
      <c r="P7" s="26">
        <v>302438.54878000001</v>
      </c>
      <c r="Q7" s="27"/>
      <c r="R7" s="27"/>
      <c r="S7" s="27"/>
      <c r="T7" s="27"/>
    </row>
    <row r="8" spans="1:20" ht="106.2" x14ac:dyDescent="0.3">
      <c r="A8" s="25" t="s">
        <v>35</v>
      </c>
      <c r="B8" s="40">
        <v>1896.3893599999999</v>
      </c>
      <c r="C8" s="40"/>
      <c r="D8" s="40"/>
      <c r="E8" s="40"/>
      <c r="F8" s="40"/>
      <c r="G8" s="40">
        <v>-20.394290000000002</v>
      </c>
      <c r="H8" s="40"/>
      <c r="I8" s="40"/>
      <c r="J8" s="40"/>
      <c r="K8" s="40"/>
      <c r="L8" s="40"/>
      <c r="M8" s="40">
        <v>-400.64699999999999</v>
      </c>
      <c r="N8" s="40"/>
      <c r="O8" s="40"/>
      <c r="P8" s="26">
        <v>1475.34807</v>
      </c>
      <c r="Q8" s="27"/>
      <c r="R8" s="27"/>
      <c r="S8" s="27"/>
      <c r="T8" s="27"/>
    </row>
    <row r="9" spans="1:20" ht="79.8" x14ac:dyDescent="0.3">
      <c r="A9" s="25" t="s">
        <v>36</v>
      </c>
      <c r="B9" s="40">
        <v>119.2</v>
      </c>
      <c r="C9" s="40"/>
      <c r="D9" s="40"/>
      <c r="E9" s="40"/>
      <c r="F9" s="40"/>
      <c r="G9" s="40"/>
      <c r="H9" s="40"/>
      <c r="I9" s="40"/>
      <c r="J9" s="40">
        <v>27.724</v>
      </c>
      <c r="K9" s="40">
        <v>3.1080000000000001</v>
      </c>
      <c r="L9" s="40"/>
      <c r="M9" s="40"/>
      <c r="N9" s="40">
        <v>12.3</v>
      </c>
      <c r="O9" s="40"/>
      <c r="P9" s="26">
        <v>162.33199999999999</v>
      </c>
      <c r="Q9" s="27"/>
      <c r="R9" s="27"/>
      <c r="S9" s="27"/>
      <c r="T9" s="27"/>
    </row>
    <row r="10" spans="1:20" ht="79.8" x14ac:dyDescent="0.3">
      <c r="A10" s="25" t="s">
        <v>37</v>
      </c>
      <c r="B10" s="40"/>
      <c r="C10" s="40">
        <v>4189.75</v>
      </c>
      <c r="D10" s="40">
        <v>643.41600000000005</v>
      </c>
      <c r="E10" s="40">
        <v>437</v>
      </c>
      <c r="F10" s="40">
        <v>162</v>
      </c>
      <c r="G10" s="40">
        <v>633.33333000000005</v>
      </c>
      <c r="H10" s="40">
        <v>160.666</v>
      </c>
      <c r="I10" s="40">
        <v>45</v>
      </c>
      <c r="J10" s="40"/>
      <c r="K10" s="40"/>
      <c r="L10" s="40">
        <v>260.83300000000003</v>
      </c>
      <c r="M10" s="40">
        <v>236.81800000000001</v>
      </c>
      <c r="N10" s="40">
        <v>243.666</v>
      </c>
      <c r="O10" s="40">
        <v>133.5</v>
      </c>
      <c r="P10" s="26">
        <v>7145.9823299999998</v>
      </c>
      <c r="Q10" s="27"/>
      <c r="R10" s="27"/>
      <c r="S10" s="27"/>
      <c r="T10" s="27"/>
    </row>
    <row r="11" spans="1:20" ht="79.8" x14ac:dyDescent="0.3">
      <c r="A11" s="25" t="s">
        <v>38</v>
      </c>
      <c r="B11" s="40">
        <v>387</v>
      </c>
      <c r="C11" s="40">
        <v>258.334</v>
      </c>
      <c r="D11" s="40">
        <v>186.084</v>
      </c>
      <c r="E11" s="40">
        <v>45</v>
      </c>
      <c r="F11" s="40">
        <v>74.5</v>
      </c>
      <c r="G11" s="40">
        <v>93.083330000000004</v>
      </c>
      <c r="H11" s="40">
        <v>38</v>
      </c>
      <c r="I11" s="40">
        <v>80</v>
      </c>
      <c r="J11" s="40">
        <v>153.226</v>
      </c>
      <c r="K11" s="40">
        <v>74.177000000000007</v>
      </c>
      <c r="L11" s="40">
        <v>106.61199999999999</v>
      </c>
      <c r="M11" s="40">
        <v>87.63</v>
      </c>
      <c r="N11" s="40">
        <v>163.61660000000001</v>
      </c>
      <c r="O11" s="40"/>
      <c r="P11" s="26">
        <v>1747.2629300000001</v>
      </c>
      <c r="Q11" s="27"/>
      <c r="R11" s="27"/>
      <c r="S11" s="27"/>
      <c r="T11" s="27"/>
    </row>
    <row r="12" spans="1:20" ht="53.4" x14ac:dyDescent="0.3">
      <c r="A12" s="25" t="s">
        <v>39</v>
      </c>
      <c r="B12" s="40">
        <v>326.94799999999998</v>
      </c>
      <c r="C12" s="40">
        <v>275</v>
      </c>
      <c r="D12" s="40">
        <v>263</v>
      </c>
      <c r="E12" s="40">
        <v>184.47</v>
      </c>
      <c r="F12" s="40">
        <v>191</v>
      </c>
      <c r="G12" s="40">
        <v>240</v>
      </c>
      <c r="H12" s="40">
        <v>69.847549999999998</v>
      </c>
      <c r="I12" s="40">
        <v>151.19999999999999</v>
      </c>
      <c r="J12" s="40">
        <v>210.19200000000001</v>
      </c>
      <c r="K12" s="40">
        <v>79.021000000000001</v>
      </c>
      <c r="L12" s="40">
        <v>70.048000000000002</v>
      </c>
      <c r="M12" s="40">
        <v>80</v>
      </c>
      <c r="N12" s="40">
        <v>84.049000000000007</v>
      </c>
      <c r="O12" s="40">
        <v>69.777000000000001</v>
      </c>
      <c r="P12" s="26">
        <v>2294.5525499999999</v>
      </c>
      <c r="Q12" s="27"/>
      <c r="R12" s="27"/>
      <c r="S12" s="27"/>
      <c r="T12" s="27"/>
    </row>
    <row r="13" spans="1:20" ht="79.8" x14ac:dyDescent="0.3">
      <c r="A13" s="25" t="s">
        <v>40</v>
      </c>
      <c r="B13" s="40">
        <v>2057.4699999999998</v>
      </c>
      <c r="C13" s="40">
        <v>640</v>
      </c>
      <c r="D13" s="40">
        <v>60</v>
      </c>
      <c r="E13" s="40"/>
      <c r="F13" s="40">
        <v>25</v>
      </c>
      <c r="G13" s="40">
        <v>234.5</v>
      </c>
      <c r="H13" s="40">
        <v>28.5</v>
      </c>
      <c r="I13" s="40">
        <v>45</v>
      </c>
      <c r="J13" s="40">
        <v>59.969000000000001</v>
      </c>
      <c r="K13" s="40">
        <v>119.29</v>
      </c>
      <c r="L13" s="40">
        <v>33</v>
      </c>
      <c r="M13" s="40">
        <v>195.02</v>
      </c>
      <c r="N13" s="40">
        <v>50.712000000000003</v>
      </c>
      <c r="O13" s="40">
        <v>35.389000000000003</v>
      </c>
      <c r="P13" s="26">
        <v>3583.85</v>
      </c>
      <c r="Q13" s="27"/>
      <c r="R13" s="27"/>
      <c r="S13" s="27"/>
      <c r="T13" s="27"/>
    </row>
    <row r="14" spans="1:20" ht="79.8" x14ac:dyDescent="0.3">
      <c r="A14" s="25" t="s">
        <v>41</v>
      </c>
      <c r="B14" s="40">
        <v>191.69163</v>
      </c>
      <c r="C14" s="40">
        <v>171.333</v>
      </c>
      <c r="D14" s="40"/>
      <c r="E14" s="40"/>
      <c r="F14" s="40"/>
      <c r="G14" s="40">
        <v>18.754000000000001</v>
      </c>
      <c r="H14" s="40"/>
      <c r="I14" s="40"/>
      <c r="J14" s="40">
        <v>37.5</v>
      </c>
      <c r="K14" s="40"/>
      <c r="L14" s="40"/>
      <c r="M14" s="40">
        <v>9.5</v>
      </c>
      <c r="N14" s="40"/>
      <c r="O14" s="40"/>
      <c r="P14" s="26">
        <v>428.77863000000002</v>
      </c>
      <c r="Q14" s="27"/>
      <c r="R14" s="27"/>
      <c r="S14" s="27"/>
      <c r="T14" s="27"/>
    </row>
    <row r="15" spans="1:20" ht="317.39999999999998" x14ac:dyDescent="0.3">
      <c r="A15" s="25" t="s">
        <v>42</v>
      </c>
      <c r="B15" s="40">
        <v>13500</v>
      </c>
      <c r="C15" s="40">
        <v>11947.28016</v>
      </c>
      <c r="D15" s="40">
        <v>2100</v>
      </c>
      <c r="E15" s="40">
        <v>3060</v>
      </c>
      <c r="F15" s="40">
        <v>170</v>
      </c>
      <c r="G15" s="40">
        <v>2760</v>
      </c>
      <c r="H15" s="40">
        <v>880</v>
      </c>
      <c r="I15" s="40">
        <v>108</v>
      </c>
      <c r="J15" s="40">
        <v>4100</v>
      </c>
      <c r="K15" s="40">
        <v>1644.1669999999999</v>
      </c>
      <c r="L15" s="40">
        <v>857.21370999999999</v>
      </c>
      <c r="M15" s="40">
        <v>1426.8</v>
      </c>
      <c r="N15" s="40">
        <v>1410</v>
      </c>
      <c r="O15" s="40">
        <v>1312.325</v>
      </c>
      <c r="P15" s="26">
        <v>45275.78587</v>
      </c>
      <c r="Q15" s="27"/>
      <c r="R15" s="27"/>
      <c r="S15" s="27"/>
      <c r="T15" s="27"/>
    </row>
    <row r="16" spans="1:20" ht="159" x14ac:dyDescent="0.3">
      <c r="A16" s="25" t="s">
        <v>43</v>
      </c>
      <c r="B16" s="40">
        <v>164731.22338000001</v>
      </c>
      <c r="C16" s="40">
        <v>111800</v>
      </c>
      <c r="D16" s="40">
        <v>137</v>
      </c>
      <c r="E16" s="40"/>
      <c r="F16" s="40"/>
      <c r="G16" s="40">
        <v>23973.137999999999</v>
      </c>
      <c r="H16" s="40"/>
      <c r="I16" s="40">
        <v>2830</v>
      </c>
      <c r="J16" s="40"/>
      <c r="K16" s="40">
        <v>6886.6105600000001</v>
      </c>
      <c r="L16" s="40"/>
      <c r="M16" s="40">
        <v>12925</v>
      </c>
      <c r="N16" s="40"/>
      <c r="O16" s="40"/>
      <c r="P16" s="26">
        <v>323282.97194000002</v>
      </c>
      <c r="Q16" s="27"/>
      <c r="R16" s="27"/>
      <c r="S16" s="27"/>
      <c r="T16" s="27"/>
    </row>
    <row r="17" spans="1:20" ht="93" x14ac:dyDescent="0.3">
      <c r="A17" s="25" t="s">
        <v>44</v>
      </c>
      <c r="B17" s="40">
        <v>8800</v>
      </c>
      <c r="C17" s="40">
        <v>4500</v>
      </c>
      <c r="D17" s="40"/>
      <c r="E17" s="40"/>
      <c r="F17" s="40"/>
      <c r="G17" s="40">
        <v>2019.26</v>
      </c>
      <c r="H17" s="40"/>
      <c r="I17" s="40">
        <v>220</v>
      </c>
      <c r="J17" s="40"/>
      <c r="K17" s="40">
        <v>1365</v>
      </c>
      <c r="L17" s="40"/>
      <c r="M17" s="40"/>
      <c r="N17" s="40"/>
      <c r="O17" s="40"/>
      <c r="P17" s="26">
        <v>16904.259999999998</v>
      </c>
      <c r="Q17" s="27"/>
      <c r="R17" s="27"/>
      <c r="S17" s="27"/>
      <c r="T17" s="27"/>
    </row>
    <row r="18" spans="1:20" ht="132.6" x14ac:dyDescent="0.3">
      <c r="A18" s="25" t="s">
        <v>45</v>
      </c>
      <c r="B18" s="40">
        <v>3.8</v>
      </c>
      <c r="C18" s="40">
        <v>7.0213000000000001</v>
      </c>
      <c r="D18" s="40"/>
      <c r="E18" s="40"/>
      <c r="F18" s="40"/>
      <c r="G18" s="40"/>
      <c r="H18" s="40"/>
      <c r="I18" s="40"/>
      <c r="J18" s="40"/>
      <c r="K18" s="40">
        <v>4.0101599999999999</v>
      </c>
      <c r="L18" s="40"/>
      <c r="M18" s="40"/>
      <c r="N18" s="40"/>
      <c r="O18" s="40"/>
      <c r="P18" s="26">
        <v>14.83146</v>
      </c>
      <c r="Q18" s="27"/>
      <c r="R18" s="27"/>
      <c r="S18" s="27"/>
      <c r="T18" s="27"/>
    </row>
    <row r="19" spans="1:20" ht="119.4" x14ac:dyDescent="0.3">
      <c r="A19" s="25" t="s">
        <v>46</v>
      </c>
      <c r="B19" s="40">
        <v>8328.9356900000002</v>
      </c>
      <c r="C19" s="40">
        <v>1515</v>
      </c>
      <c r="D19" s="40"/>
      <c r="E19" s="40"/>
      <c r="F19" s="40"/>
      <c r="G19" s="40">
        <v>313</v>
      </c>
      <c r="H19" s="40"/>
      <c r="I19" s="40"/>
      <c r="J19" s="40"/>
      <c r="K19" s="40">
        <v>248.333</v>
      </c>
      <c r="L19" s="40"/>
      <c r="M19" s="40">
        <v>266.89999999999998</v>
      </c>
      <c r="N19" s="40"/>
      <c r="O19" s="40"/>
      <c r="P19" s="26">
        <v>10672.16869</v>
      </c>
      <c r="Q19" s="27"/>
      <c r="R19" s="27"/>
      <c r="S19" s="27"/>
      <c r="T19" s="27"/>
    </row>
    <row r="20" spans="1:20" ht="119.4" x14ac:dyDescent="0.3">
      <c r="A20" s="25" t="s">
        <v>47</v>
      </c>
      <c r="B20" s="40">
        <v>80508.371870000003</v>
      </c>
      <c r="C20" s="40">
        <v>32358.727999999999</v>
      </c>
      <c r="D20" s="40"/>
      <c r="E20" s="40"/>
      <c r="F20" s="40"/>
      <c r="G20" s="40">
        <v>5077.1000000000004</v>
      </c>
      <c r="H20" s="40"/>
      <c r="I20" s="40">
        <v>1020.7</v>
      </c>
      <c r="J20" s="40"/>
      <c r="K20" s="40">
        <v>2321.4070000000002</v>
      </c>
      <c r="L20" s="40"/>
      <c r="M20" s="40">
        <v>3022.4</v>
      </c>
      <c r="N20" s="40"/>
      <c r="O20" s="40"/>
      <c r="P20" s="26">
        <v>124308.70686999999</v>
      </c>
      <c r="Q20" s="27"/>
      <c r="R20" s="27"/>
      <c r="S20" s="27"/>
      <c r="T20" s="27"/>
    </row>
    <row r="21" spans="1:20" ht="66.599999999999994" x14ac:dyDescent="0.3">
      <c r="A21" s="25" t="s">
        <v>48</v>
      </c>
      <c r="B21" s="40">
        <v>21319.09186</v>
      </c>
      <c r="C21" s="40">
        <v>6621.1949999999997</v>
      </c>
      <c r="D21" s="40">
        <v>2831.5830000000001</v>
      </c>
      <c r="E21" s="40">
        <v>854</v>
      </c>
      <c r="F21" s="40">
        <v>529.4</v>
      </c>
      <c r="G21" s="40">
        <v>620</v>
      </c>
      <c r="H21" s="40">
        <v>223.04400000000001</v>
      </c>
      <c r="I21" s="40">
        <v>40</v>
      </c>
      <c r="J21" s="40">
        <v>399.49263000000002</v>
      </c>
      <c r="K21" s="40"/>
      <c r="L21" s="40">
        <v>126</v>
      </c>
      <c r="M21" s="40">
        <v>700</v>
      </c>
      <c r="N21" s="40">
        <v>1227.22162</v>
      </c>
      <c r="O21" s="40">
        <v>1371.461</v>
      </c>
      <c r="P21" s="26">
        <v>36862.489110000002</v>
      </c>
      <c r="Q21" s="27"/>
      <c r="R21" s="27"/>
      <c r="S21" s="27"/>
      <c r="T21" s="27"/>
    </row>
    <row r="22" spans="1:20" ht="93" x14ac:dyDescent="0.3">
      <c r="A22" s="25" t="s">
        <v>49</v>
      </c>
      <c r="B22" s="40">
        <v>2455.3140100000001</v>
      </c>
      <c r="C22" s="40">
        <v>1133.384</v>
      </c>
      <c r="D22" s="40"/>
      <c r="E22" s="40"/>
      <c r="F22" s="40"/>
      <c r="G22" s="40">
        <v>241.65</v>
      </c>
      <c r="H22" s="40"/>
      <c r="I22" s="40">
        <v>25</v>
      </c>
      <c r="J22" s="40"/>
      <c r="K22" s="40">
        <v>67.703999999999994</v>
      </c>
      <c r="L22" s="40"/>
      <c r="M22" s="40">
        <v>110.47</v>
      </c>
      <c r="N22" s="40"/>
      <c r="O22" s="40"/>
      <c r="P22" s="26">
        <v>4033.5220100000001</v>
      </c>
      <c r="Q22" s="27"/>
      <c r="R22" s="27"/>
      <c r="S22" s="27"/>
      <c r="T22" s="27"/>
    </row>
    <row r="23" spans="1:20" ht="66.599999999999994" x14ac:dyDescent="0.3">
      <c r="A23" s="25" t="s">
        <v>50</v>
      </c>
      <c r="B23" s="40">
        <v>744.81402000000003</v>
      </c>
      <c r="C23" s="40">
        <v>800</v>
      </c>
      <c r="D23" s="40"/>
      <c r="E23" s="40"/>
      <c r="F23" s="40"/>
      <c r="G23" s="40">
        <v>266.24932999999999</v>
      </c>
      <c r="H23" s="40"/>
      <c r="I23" s="40"/>
      <c r="J23" s="40">
        <v>143.47800000000001</v>
      </c>
      <c r="K23" s="40">
        <v>100</v>
      </c>
      <c r="L23" s="40"/>
      <c r="M23" s="40">
        <v>160</v>
      </c>
      <c r="N23" s="40"/>
      <c r="O23" s="40"/>
      <c r="P23" s="26">
        <v>2214.54135</v>
      </c>
      <c r="Q23" s="27"/>
      <c r="R23" s="27"/>
      <c r="S23" s="27"/>
      <c r="T23" s="27"/>
    </row>
    <row r="24" spans="1:20" ht="159" x14ac:dyDescent="0.3">
      <c r="A24" s="25" t="s">
        <v>51</v>
      </c>
      <c r="B24" s="40">
        <v>200.54</v>
      </c>
      <c r="C24" s="40"/>
      <c r="D24" s="40"/>
      <c r="E24" s="40"/>
      <c r="F24" s="40"/>
      <c r="G24" s="40"/>
      <c r="H24" s="40"/>
      <c r="I24" s="40"/>
      <c r="J24" s="40">
        <v>59.335999999999999</v>
      </c>
      <c r="K24" s="40"/>
      <c r="L24" s="40"/>
      <c r="M24" s="40"/>
      <c r="N24" s="40"/>
      <c r="O24" s="40"/>
      <c r="P24" s="26">
        <v>259.87599999999998</v>
      </c>
      <c r="Q24" s="27"/>
      <c r="R24" s="27"/>
      <c r="S24" s="27"/>
      <c r="T24" s="27"/>
    </row>
    <row r="25" spans="1:20" ht="119.4" x14ac:dyDescent="0.3">
      <c r="A25" s="25" t="s">
        <v>52</v>
      </c>
      <c r="B25" s="40">
        <v>2023.4828399999999</v>
      </c>
      <c r="C25" s="40"/>
      <c r="D25" s="40"/>
      <c r="E25" s="40"/>
      <c r="F25" s="40"/>
      <c r="G25" s="40"/>
      <c r="H25" s="40"/>
      <c r="I25" s="40"/>
      <c r="J25" s="40"/>
      <c r="K25" s="40"/>
      <c r="L25" s="40"/>
      <c r="M25" s="40"/>
      <c r="N25" s="40"/>
      <c r="O25" s="40"/>
      <c r="P25" s="26">
        <v>2023.4828399999999</v>
      </c>
      <c r="Q25" s="27"/>
      <c r="R25" s="27"/>
      <c r="S25" s="27"/>
      <c r="T25" s="27"/>
    </row>
    <row r="26" spans="1:20" ht="53.4" x14ac:dyDescent="0.3">
      <c r="A26" s="25" t="s">
        <v>53</v>
      </c>
      <c r="B26" s="40"/>
      <c r="C26" s="40">
        <v>-3433.8889300000001</v>
      </c>
      <c r="D26" s="40"/>
      <c r="E26" s="40">
        <v>-1997.33375</v>
      </c>
      <c r="F26" s="40">
        <v>-3062.01253</v>
      </c>
      <c r="G26" s="40">
        <v>-248.70122000000001</v>
      </c>
      <c r="H26" s="40"/>
      <c r="I26" s="40"/>
      <c r="J26" s="40"/>
      <c r="K26" s="40"/>
      <c r="L26" s="40">
        <v>-303.59473000000003</v>
      </c>
      <c r="M26" s="40">
        <v>-4694.4333699999997</v>
      </c>
      <c r="N26" s="40">
        <v>-335.61205000000001</v>
      </c>
      <c r="O26" s="40">
        <v>-599.20012999999994</v>
      </c>
      <c r="P26" s="26">
        <v>-14674.77671</v>
      </c>
      <c r="Q26" s="27"/>
      <c r="R26" s="27"/>
      <c r="S26" s="27"/>
      <c r="T26" s="27"/>
    </row>
    <row r="27" spans="1:20" ht="27" x14ac:dyDescent="0.3">
      <c r="A27" s="25" t="s">
        <v>54</v>
      </c>
      <c r="B27" s="40"/>
      <c r="C27" s="40"/>
      <c r="D27" s="40"/>
      <c r="E27" s="40"/>
      <c r="F27" s="40"/>
      <c r="G27" s="40"/>
      <c r="H27" s="40"/>
      <c r="I27" s="40"/>
      <c r="J27" s="40"/>
      <c r="K27" s="40">
        <v>-508.67462999999998</v>
      </c>
      <c r="L27" s="40"/>
      <c r="M27" s="40"/>
      <c r="N27" s="40"/>
      <c r="O27" s="40"/>
      <c r="P27" s="26">
        <v>-508.67462999999998</v>
      </c>
      <c r="Q27" s="27"/>
      <c r="R27" s="27"/>
      <c r="S27" s="27"/>
      <c r="T27" s="27"/>
    </row>
    <row r="28" spans="1:20" x14ac:dyDescent="0.3">
      <c r="A28" s="33" t="s">
        <v>55</v>
      </c>
      <c r="B28" s="41">
        <v>348758.53326</v>
      </c>
      <c r="C28" s="41">
        <v>251238.56422999999</v>
      </c>
      <c r="D28" s="41">
        <v>51913.124000000003</v>
      </c>
      <c r="E28" s="41">
        <v>26281.161250000001</v>
      </c>
      <c r="F28" s="41">
        <v>12614.48747</v>
      </c>
      <c r="G28" s="41">
        <v>94216.005810000002</v>
      </c>
      <c r="H28" s="41">
        <v>27057.619549999999</v>
      </c>
      <c r="I28" s="41">
        <v>17814.900000000001</v>
      </c>
      <c r="J28" s="41">
        <v>38325.571040000003</v>
      </c>
      <c r="K28" s="41">
        <v>26157.535090000001</v>
      </c>
      <c r="L28" s="41">
        <v>29206.97798</v>
      </c>
      <c r="M28" s="41">
        <v>38756.073629999999</v>
      </c>
      <c r="N28" s="41">
        <v>29617.12717</v>
      </c>
      <c r="O28" s="41">
        <v>37270.643609999999</v>
      </c>
      <c r="P28" s="26">
        <v>1029228.32409</v>
      </c>
      <c r="Q28" s="34"/>
      <c r="R28" s="34"/>
      <c r="S28" s="34"/>
      <c r="T28" s="34"/>
    </row>
    <row r="30" spans="1:20" x14ac:dyDescent="0.3">
      <c r="A30" s="37" t="s">
        <v>30</v>
      </c>
      <c r="B30" s="36">
        <f>Учреждения!B65+'Муниципальные районы'!P28</f>
        <v>2571417.9348999998</v>
      </c>
    </row>
    <row r="31" spans="1:20" ht="32.25" customHeight="1" x14ac:dyDescent="0.3">
      <c r="A31" s="37" t="str">
        <f>CONCATENATE("Остатки бюджетных средств на ",C2,"г.")</f>
        <v>Остатки бюджетных средств на 05.10.2018г.</v>
      </c>
      <c r="B31" s="36">
        <v>922408.2</v>
      </c>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2018-10-07T22:19:30Z</dcterms:modified>
</cp:coreProperties>
</file>