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 activeTab="1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Бюджетополучатели!$E$8</definedName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EndDate">Бюджетополучатели!$E$9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Бюджетополучатели!$22:$23</definedName>
    <definedName name="_xlnm.Print_Titles" localSheetId="1">'Муниципальные районы'!$1:$3</definedName>
    <definedName name="_xlnm.Print_Area" localSheetId="0">Бюджетополучатели!$A$1:$D$66</definedName>
    <definedName name="_xlnm.Print_Area" localSheetId="1">'Муниципальные районы'!$A$1:$P$43</definedName>
  </definedNames>
  <calcPr calcId="162913" refMode="R1C1"/>
</workbook>
</file>

<file path=xl/calcChain.xml><?xml version="1.0" encoding="utf-8"?>
<calcChain xmlns="http://schemas.openxmlformats.org/spreadsheetml/2006/main">
  <c r="D10" i="1" l="1"/>
  <c r="D9" i="1" s="1"/>
  <c r="D6" i="1" s="1"/>
  <c r="D13" i="1"/>
  <c r="E3" i="1" l="1"/>
  <c r="H1" i="1" l="1"/>
  <c r="F1" i="1" l="1"/>
  <c r="E6" i="1" s="1"/>
  <c r="A2" i="1" s="1"/>
  <c r="G3" i="1" l="1"/>
  <c r="F3" i="1" l="1"/>
  <c r="A2" i="2"/>
  <c r="G1" i="1" l="1"/>
  <c r="G2" i="1"/>
  <c r="F2" i="1"/>
</calcChain>
</file>

<file path=xl/sharedStrings.xml><?xml version="1.0" encoding="utf-8"?>
<sst xmlns="http://schemas.openxmlformats.org/spreadsheetml/2006/main" count="131" uniqueCount="126">
  <si>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</si>
  <si>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</si>
  <si>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</si>
  <si>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</si>
  <si>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</si>
  <si>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</si>
  <si>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</si>
  <si>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</si>
  <si>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</si>
  <si>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</si>
  <si>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</si>
  <si>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</si>
  <si>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</si>
  <si>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</si>
  <si>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</si>
  <si>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</si>
  <si>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</si>
  <si>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</si>
  <si>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</si>
  <si>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</si>
  <si>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</si>
  <si>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</si>
  <si>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</si>
  <si>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</si>
  <si>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</si>
  <si>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</si>
  <si>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</si>
  <si>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</si>
  <si>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</si>
  <si>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</si>
  <si>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</si>
  <si>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</si>
  <si>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</si>
  <si>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01.01.2018</t>
  </si>
  <si>
    <t>01.10.2018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</si>
  <si>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</si>
  <si>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</si>
  <si>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</si>
  <si>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</si>
  <si>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</si>
  <si>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</si>
  <si>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</si>
  <si>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</si>
  <si>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</si>
  <si>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</si>
  <si>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</si>
  <si>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</si>
  <si>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</si>
  <si>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</si>
  <si>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</si>
  <si>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</si>
  <si>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</si>
  <si>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</si>
  <si>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</si>
  <si>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</si>
  <si>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</si>
  <si>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</si>
  <si>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</si>
  <si>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</si>
  <si>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</si>
  <si>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</si>
  <si>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Иные межбюджетные трансферты на выполнение работ по капитальному ремонту несущих конструкций здания МБУ ДО "Школа искусств п. Термальный"</t>
  </si>
  <si>
    <t>Иные межбюджетные трансферты на выполнение работ по капитальному ремонту фасада здания филиала МКУК "Пенжинский межпоселенческий централизованный культурно-досуговый комплекс" в с. Слаутное Пенжинского района Камчатского края</t>
  </si>
  <si>
    <t>Иные межбюджетные трансферты на оснащение муниципальных образовательных организаций в Камчатском крае автоматическими приборами погодного регулирования, а также оборудованием для комфортного пребывания детей в муниципальных образовательных организациях в Камчатском крае в межотопительный период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</si>
  <si>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</si>
  <si>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</si>
  <si>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Выплата единовременного пособия при всех формах устройства детей, лишенных родительского попечения, в семью</t>
  </si>
  <si>
    <t>Мероприятия государственной программы Российской Федерации "Доступная среда" на 2011-2020 годы</t>
  </si>
  <si>
    <t>Адресная финансовая поддержка спортивных организаций, осуществляющих подготовку спортивного резерва для сборных команд Российской Федерации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</si>
  <si>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</si>
  <si>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Поддержка отрасли культуры</t>
  </si>
  <si>
    <t>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</si>
  <si>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</si>
  <si>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</si>
  <si>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</si>
  <si>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</si>
  <si>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</si>
  <si>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</si>
  <si>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</si>
  <si>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</si>
  <si>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</si>
  <si>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</si>
  <si>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</si>
  <si>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</si>
  <si>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</si>
  <si>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</si>
  <si>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</si>
  <si>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</si>
  <si>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</si>
  <si>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</si>
  <si>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</si>
  <si>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</si>
  <si>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</si>
  <si>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</si>
  <si>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</si>
  <si>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</si>
  <si>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</si>
  <si>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</si>
  <si>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</si>
  <si>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</si>
  <si>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</si>
  <si>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</si>
  <si>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</si>
  <si>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</si>
  <si>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</si>
  <si>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</si>
  <si>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</si>
  <si>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</si>
  <si>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</si>
  <si>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</si>
  <si>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</si>
  <si>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</si>
  <si>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</si>
  <si>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</si>
  <si>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</si>
  <si>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</si>
  <si>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30.09.2018</t>
  </si>
  <si>
    <t>01.09.2018</t>
  </si>
  <si>
    <t>Остатки средств на 01.09.2018 года</t>
  </si>
  <si>
    <t>Остатки средств на 01.10.2018 года</t>
  </si>
  <si>
    <t>Субсидии на оказание несвязанной поддержки сельскохозяйственным товаропроизводителям в области растениеводства за счет средств резервного фонда Правительства Российской Федерации</t>
  </si>
  <si>
    <t>Иные межбюджетные трансферты на реализацию отдельных полномочий в области лекарственного обеспечения за счет средств резервного фонда Правительства Российской Федерации</t>
  </si>
  <si>
    <t>Иные межбюджетные трансферты в целях развития паллиативной медицинской помощи за счет средств резервного фонда Правительства Российской Федерации</t>
  </si>
  <si>
    <t>Иные межбюджетные трансферты на приобретение мобильного сценического комплекса за счет средств резервного фонда Президента Российской Федерации</t>
  </si>
  <si>
    <t>Иные межбюджетные трансферты на обеспечение членов Совета Федерации и их помощников в субъектах Российской Федерации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</si>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</sst>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view="pageBreakPreview" zoomScaleNormal="100" zoomScaleSheetLayoutView="100" workbookViewId="0">
      <selection activeCell="A66" sqref="A66:XFD66"/>
    </sheetView>
  </sheetViews>
  <sheetFormatPr defaultRowHeight="14.4" x14ac:dyDescent="0.3"/>
  <cols>
    <col min="1" max="1" width="75.4414062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2" t="s">
        <v>9</v>
      </c>
      <c r="B1" s="42"/>
      <c r="C1" s="42"/>
      <c r="D1" s="42"/>
      <c r="E1" s="29" t="s">
        <v>117</v>
      </c>
      <c r="F1" s="30" t="str">
        <f>TEXT(E1,"[$-FC19]ММ")</f>
        <v>09</v>
      </c>
      <c r="G1" s="30" t="str">
        <f>TEXT(E1,"[$-FC19]ДД.ММ.ГГГ \г")</f>
        <v>01.09.2018 г</v>
      </c>
      <c r="H1" s="30" t="str">
        <f>TEXT(E1,"[$-FC19]ГГГГ")</f>
        <v>2018</v>
      </c>
    </row>
    <row r="2" spans="1:8" ht="15.6" x14ac:dyDescent="0.3">
      <c r="A2" s="42" t="str">
        <f>CONCATENATE("доходов и расходов краевого бюджета за ",period," ",H1," года")</f>
        <v>доходов и расходов краевого бюджета за сентябрь 2018 года</v>
      </c>
      <c r="B2" s="42"/>
      <c r="C2" s="42"/>
      <c r="D2" s="42"/>
      <c r="E2" s="29" t="s">
        <v>116</v>
      </c>
      <c r="F2" s="30" t="str">
        <f>TEXT(E2,"[$-FC19]ДД ММММ ГГГ \г")</f>
        <v>30 сентября 2018 г</v>
      </c>
      <c r="G2" s="30" t="str">
        <f>TEXT(E2,"[$-FC19]ДД.ММ.ГГГ \г")</f>
        <v>30.09.2018 г</v>
      </c>
      <c r="H2" s="31"/>
    </row>
    <row r="3" spans="1:8" x14ac:dyDescent="0.3">
      <c r="A3" s="1"/>
      <c r="B3" s="2"/>
      <c r="C3" s="2"/>
      <c r="D3" s="3"/>
      <c r="E3" s="30">
        <f>EndDate+1</f>
        <v>43375</v>
      </c>
      <c r="F3" s="30" t="str">
        <f>TEXT(E3,"[$-FC19]ДД ММММ ГГГ \г")</f>
        <v>02 октября 2018 г</v>
      </c>
      <c r="G3" s="30" t="str">
        <f>TEXT(E3,"[$-FC19]ДД.ММ.ГГГ \г")</f>
        <v>02.10.2018 г</v>
      </c>
      <c r="H3" s="30"/>
    </row>
    <row r="4" spans="1:8" x14ac:dyDescent="0.3">
      <c r="A4" s="4"/>
      <c r="B4" s="5"/>
      <c r="C4" s="5"/>
      <c r="D4" s="6" t="s">
        <v>0</v>
      </c>
      <c r="E4" s="30"/>
      <c r="F4" s="30"/>
      <c r="G4" s="30"/>
      <c r="H4" s="30"/>
    </row>
    <row r="5" spans="1:8" x14ac:dyDescent="0.3">
      <c r="A5" s="43" t="s">
        <v>118</v>
      </c>
      <c r="B5" s="44"/>
      <c r="C5" s="44"/>
      <c r="D5" s="7">
        <v>2900387.5</v>
      </c>
      <c r="E5" s="31"/>
      <c r="F5" s="30"/>
      <c r="G5" s="30"/>
      <c r="H5" s="30"/>
    </row>
    <row r="6" spans="1:8" x14ac:dyDescent="0.3">
      <c r="A6" s="46" t="s">
        <v>1</v>
      </c>
      <c r="B6" s="52"/>
      <c r="C6" s="52"/>
      <c r="D6" s="8">
        <f>D9-D7</f>
        <v>1801007.39537</v>
      </c>
      <c r="E6" s="30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сентябрь</v>
      </c>
      <c r="F6" s="30"/>
      <c r="G6" s="30"/>
      <c r="H6" s="30"/>
    </row>
    <row r="7" spans="1:8" x14ac:dyDescent="0.3">
      <c r="A7" s="53" t="s">
        <v>10</v>
      </c>
      <c r="B7" s="52"/>
      <c r="C7" s="52"/>
      <c r="D7" s="10">
        <v>4240936</v>
      </c>
      <c r="E7" s="30"/>
      <c r="F7" s="30"/>
      <c r="G7" s="30"/>
      <c r="H7" s="30"/>
    </row>
    <row r="8" spans="1:8" x14ac:dyDescent="0.3">
      <c r="A8" s="53" t="s">
        <v>11</v>
      </c>
      <c r="B8" s="52"/>
      <c r="C8" s="52"/>
      <c r="D8" s="10">
        <v>437249.9</v>
      </c>
      <c r="E8" s="30" t="s">
        <v>33</v>
      </c>
    </row>
    <row r="9" spans="1:8" x14ac:dyDescent="0.3">
      <c r="A9" s="54" t="s">
        <v>12</v>
      </c>
      <c r="B9" s="55"/>
      <c r="C9" s="55"/>
      <c r="D9" s="10">
        <f>D11-D5+D10</f>
        <v>6041943.39537</v>
      </c>
      <c r="E9" s="30" t="s">
        <v>34</v>
      </c>
    </row>
    <row r="10" spans="1:8" x14ac:dyDescent="0.3">
      <c r="A10" s="54" t="s">
        <v>13</v>
      </c>
      <c r="B10" s="55"/>
      <c r="C10" s="55"/>
      <c r="D10" s="10">
        <f>B66+'Муниципальные районы'!P42</f>
        <v>5631628.39537</v>
      </c>
    </row>
    <row r="11" spans="1:8" x14ac:dyDescent="0.3">
      <c r="A11" s="45" t="s">
        <v>119</v>
      </c>
      <c r="B11" s="46"/>
      <c r="C11" s="46"/>
      <c r="D11" s="9">
        <v>3310702.5</v>
      </c>
    </row>
    <row r="12" spans="1:8" x14ac:dyDescent="0.3">
      <c r="A12" s="56" t="s">
        <v>14</v>
      </c>
      <c r="B12" s="57"/>
      <c r="C12" s="57"/>
      <c r="D12" s="9"/>
    </row>
    <row r="13" spans="1:8" x14ac:dyDescent="0.3">
      <c r="A13" s="56" t="s">
        <v>15</v>
      </c>
      <c r="B13" s="57"/>
      <c r="C13" s="57"/>
      <c r="D13" s="9">
        <f>SUM(D14:D19)</f>
        <v>69258.5</v>
      </c>
    </row>
    <row r="14" spans="1:8" x14ac:dyDescent="0.3">
      <c r="A14" s="58" t="s">
        <v>124</v>
      </c>
      <c r="B14" s="46" t="s">
        <v>124</v>
      </c>
      <c r="C14" s="46" t="s">
        <v>124</v>
      </c>
      <c r="D14" s="9">
        <v>20.3</v>
      </c>
    </row>
    <row r="15" spans="1:8" ht="27" customHeight="1" x14ac:dyDescent="0.3">
      <c r="A15" s="58" t="s">
        <v>125</v>
      </c>
      <c r="B15" s="46" t="s">
        <v>125</v>
      </c>
      <c r="C15" s="46" t="s">
        <v>125</v>
      </c>
      <c r="D15" s="10">
        <v>131.9</v>
      </c>
    </row>
    <row r="16" spans="1:8" ht="30.6" customHeight="1" x14ac:dyDescent="0.3">
      <c r="A16" s="58" t="s">
        <v>120</v>
      </c>
      <c r="B16" s="46"/>
      <c r="C16" s="46"/>
      <c r="D16" s="10">
        <v>1513.3</v>
      </c>
    </row>
    <row r="17" spans="1:4" ht="30.6" customHeight="1" x14ac:dyDescent="0.3">
      <c r="A17" s="58" t="s">
        <v>121</v>
      </c>
      <c r="B17" s="46"/>
      <c r="C17" s="46"/>
      <c r="D17" s="10">
        <v>2641.6</v>
      </c>
    </row>
    <row r="18" spans="1:4" ht="30.6" customHeight="1" x14ac:dyDescent="0.3">
      <c r="A18" s="58" t="s">
        <v>122</v>
      </c>
      <c r="B18" s="46"/>
      <c r="C18" s="46"/>
      <c r="D18" s="10">
        <v>35711.699999999997</v>
      </c>
    </row>
    <row r="19" spans="1:4" ht="31.8" customHeight="1" x14ac:dyDescent="0.3">
      <c r="A19" s="58" t="s">
        <v>123</v>
      </c>
      <c r="B19" s="46"/>
      <c r="C19" s="46"/>
      <c r="D19" s="10">
        <v>29239.7</v>
      </c>
    </row>
    <row r="20" spans="1:4" x14ac:dyDescent="0.3">
      <c r="A20" s="24"/>
      <c r="B20" s="25"/>
      <c r="C20" s="25"/>
      <c r="D20" s="23"/>
    </row>
    <row r="21" spans="1:4" x14ac:dyDescent="0.3">
      <c r="A21" s="26" t="s">
        <v>16</v>
      </c>
      <c r="B21" s="11"/>
      <c r="C21" s="11"/>
      <c r="D21" s="12"/>
    </row>
    <row r="22" spans="1:4" x14ac:dyDescent="0.3">
      <c r="A22" s="47" t="s">
        <v>17</v>
      </c>
      <c r="B22" s="49" t="s">
        <v>2</v>
      </c>
      <c r="C22" s="50" t="s">
        <v>3</v>
      </c>
      <c r="D22" s="51"/>
    </row>
    <row r="23" spans="1:4" ht="63.6" customHeight="1" x14ac:dyDescent="0.3">
      <c r="A23" s="48"/>
      <c r="B23" s="49"/>
      <c r="C23" s="27" t="s">
        <v>4</v>
      </c>
      <c r="D23" s="27" t="s">
        <v>5</v>
      </c>
    </row>
    <row r="24" spans="1:4" x14ac:dyDescent="0.3">
      <c r="A24" s="13" t="s">
        <v>74</v>
      </c>
      <c r="B24" s="38">
        <v>17965.651099999999</v>
      </c>
      <c r="C24" s="38">
        <v>12081.750260000001</v>
      </c>
      <c r="D24" s="38">
        <v>2491.9309400000002</v>
      </c>
    </row>
    <row r="25" spans="1:4" x14ac:dyDescent="0.3">
      <c r="A25" s="13" t="s">
        <v>75</v>
      </c>
      <c r="B25" s="38">
        <v>3220.3601699999999</v>
      </c>
      <c r="C25" s="38">
        <v>1595.0403899999999</v>
      </c>
      <c r="D25" s="38"/>
    </row>
    <row r="26" spans="1:4" x14ac:dyDescent="0.3">
      <c r="A26" s="13" t="s">
        <v>76</v>
      </c>
      <c r="B26" s="38">
        <v>2810.5044499999999</v>
      </c>
      <c r="C26" s="38">
        <v>2081.0278600000001</v>
      </c>
      <c r="D26" s="38">
        <v>729.47658999999999</v>
      </c>
    </row>
    <row r="27" spans="1:4" x14ac:dyDescent="0.3">
      <c r="A27" s="13" t="s">
        <v>77</v>
      </c>
      <c r="B27" s="38">
        <v>59924.286789999998</v>
      </c>
      <c r="C27" s="38">
        <v>15790.062389999999</v>
      </c>
      <c r="D27" s="38">
        <v>5363.9219300000004</v>
      </c>
    </row>
    <row r="28" spans="1:4" ht="27.6" x14ac:dyDescent="0.3">
      <c r="A28" s="13" t="s">
        <v>78</v>
      </c>
      <c r="B28" s="38">
        <v>37804.199130000001</v>
      </c>
      <c r="C28" s="38">
        <v>4439.4002499999997</v>
      </c>
      <c r="D28" s="38">
        <v>1081.95766</v>
      </c>
    </row>
    <row r="29" spans="1:4" x14ac:dyDescent="0.3">
      <c r="A29" s="13" t="s">
        <v>79</v>
      </c>
      <c r="B29" s="38">
        <v>10926.84218</v>
      </c>
      <c r="C29" s="38">
        <v>1388.49495</v>
      </c>
      <c r="D29" s="38">
        <v>562.61351000000002</v>
      </c>
    </row>
    <row r="30" spans="1:4" x14ac:dyDescent="0.3">
      <c r="A30" s="13" t="s">
        <v>80</v>
      </c>
      <c r="B30" s="38">
        <v>1116.74281</v>
      </c>
      <c r="C30" s="38">
        <v>802.90038000000004</v>
      </c>
      <c r="D30" s="38">
        <v>250.27683999999999</v>
      </c>
    </row>
    <row r="31" spans="1:4" x14ac:dyDescent="0.3">
      <c r="A31" s="13" t="s">
        <v>81</v>
      </c>
      <c r="B31" s="38">
        <v>179460.49155999999</v>
      </c>
      <c r="C31" s="38">
        <v>1636.1880200000001</v>
      </c>
      <c r="D31" s="38">
        <v>872.02782999999999</v>
      </c>
    </row>
    <row r="32" spans="1:4" x14ac:dyDescent="0.3">
      <c r="A32" s="13" t="s">
        <v>82</v>
      </c>
      <c r="B32" s="38">
        <v>13548.35807</v>
      </c>
      <c r="C32" s="38">
        <v>4486.6585800000003</v>
      </c>
      <c r="D32" s="38">
        <v>485.26288</v>
      </c>
    </row>
    <row r="33" spans="1:4" x14ac:dyDescent="0.3">
      <c r="A33" s="13" t="s">
        <v>83</v>
      </c>
      <c r="B33" s="38">
        <v>290776.09177</v>
      </c>
      <c r="C33" s="38">
        <v>4343.7169700000004</v>
      </c>
      <c r="D33" s="38">
        <v>598.25594999999998</v>
      </c>
    </row>
    <row r="34" spans="1:4" x14ac:dyDescent="0.3">
      <c r="A34" s="13" t="s">
        <v>84</v>
      </c>
      <c r="B34" s="38">
        <v>263387.80609000003</v>
      </c>
      <c r="C34" s="38">
        <v>5231.5876600000001</v>
      </c>
      <c r="D34" s="38">
        <v>1317.4782700000001</v>
      </c>
    </row>
    <row r="35" spans="1:4" x14ac:dyDescent="0.3">
      <c r="A35" s="13" t="s">
        <v>85</v>
      </c>
      <c r="B35" s="38">
        <v>753647.90003000002</v>
      </c>
      <c r="C35" s="38">
        <v>12393.186589999999</v>
      </c>
      <c r="D35" s="38">
        <v>3930.74026</v>
      </c>
    </row>
    <row r="36" spans="1:4" x14ac:dyDescent="0.3">
      <c r="A36" s="13" t="s">
        <v>86</v>
      </c>
      <c r="B36" s="38">
        <v>569990.39075000002</v>
      </c>
      <c r="C36" s="38">
        <v>13688.34741</v>
      </c>
      <c r="D36" s="38">
        <v>4325.2526799999996</v>
      </c>
    </row>
    <row r="37" spans="1:4" x14ac:dyDescent="0.3">
      <c r="A37" s="13" t="s">
        <v>87</v>
      </c>
      <c r="B37" s="38">
        <v>82771.351139999999</v>
      </c>
      <c r="C37" s="38">
        <v>1736.0749900000001</v>
      </c>
      <c r="D37" s="38">
        <v>510.04694999999998</v>
      </c>
    </row>
    <row r="38" spans="1:4" x14ac:dyDescent="0.3">
      <c r="A38" s="13" t="s">
        <v>88</v>
      </c>
      <c r="B38" s="38">
        <v>89493.426149999999</v>
      </c>
      <c r="C38" s="38">
        <v>47132.249129999997</v>
      </c>
      <c r="D38" s="38">
        <v>14871.46297</v>
      </c>
    </row>
    <row r="39" spans="1:4" x14ac:dyDescent="0.3">
      <c r="A39" s="13" t="s">
        <v>89</v>
      </c>
      <c r="B39" s="38">
        <v>5830.0357599999998</v>
      </c>
      <c r="C39" s="38">
        <v>560.39444000000003</v>
      </c>
      <c r="D39" s="38">
        <v>322.20616000000001</v>
      </c>
    </row>
    <row r="40" spans="1:4" x14ac:dyDescent="0.3">
      <c r="A40" s="13" t="s">
        <v>90</v>
      </c>
      <c r="B40" s="38">
        <v>16375.838890000001</v>
      </c>
      <c r="C40" s="38">
        <v>3850.0079099999998</v>
      </c>
      <c r="D40" s="38">
        <v>1294.2262000000001</v>
      </c>
    </row>
    <row r="41" spans="1:4" x14ac:dyDescent="0.3">
      <c r="A41" s="13" t="s">
        <v>91</v>
      </c>
      <c r="B41" s="38">
        <v>4175.2501300000004</v>
      </c>
      <c r="C41" s="38">
        <v>2531.1160599999998</v>
      </c>
      <c r="D41" s="38">
        <v>595.87364000000002</v>
      </c>
    </row>
    <row r="42" spans="1:4" x14ac:dyDescent="0.3">
      <c r="A42" s="13" t="s">
        <v>92</v>
      </c>
      <c r="B42" s="38">
        <v>3206.2576600000002</v>
      </c>
      <c r="C42" s="38">
        <v>2185.8344299999999</v>
      </c>
      <c r="D42" s="38">
        <v>593.24973</v>
      </c>
    </row>
    <row r="43" spans="1:4" x14ac:dyDescent="0.3">
      <c r="A43" s="13" t="s">
        <v>93</v>
      </c>
      <c r="B43" s="38">
        <v>40035.519079999998</v>
      </c>
      <c r="C43" s="38">
        <v>16547.065549999999</v>
      </c>
      <c r="D43" s="38">
        <v>5428.2898599999999</v>
      </c>
    </row>
    <row r="44" spans="1:4" x14ac:dyDescent="0.3">
      <c r="A44" s="13" t="s">
        <v>94</v>
      </c>
      <c r="B44" s="38">
        <v>14810.690269999999</v>
      </c>
      <c r="C44" s="38">
        <v>1155.58457</v>
      </c>
      <c r="D44" s="38">
        <v>282.15593000000001</v>
      </c>
    </row>
    <row r="45" spans="1:4" x14ac:dyDescent="0.3">
      <c r="A45" s="13" t="s">
        <v>95</v>
      </c>
      <c r="B45" s="38">
        <v>349408.17670000001</v>
      </c>
      <c r="C45" s="38">
        <v>6058.5315700000001</v>
      </c>
      <c r="D45" s="38">
        <v>1513.2896499999999</v>
      </c>
    </row>
    <row r="46" spans="1:4" x14ac:dyDescent="0.3">
      <c r="A46" s="13" t="s">
        <v>96</v>
      </c>
      <c r="B46" s="38">
        <v>20791.692419999999</v>
      </c>
      <c r="C46" s="38">
        <v>11050.737580000001</v>
      </c>
      <c r="D46" s="38">
        <v>2896.1846</v>
      </c>
    </row>
    <row r="47" spans="1:4" x14ac:dyDescent="0.3">
      <c r="A47" s="13" t="s">
        <v>97</v>
      </c>
      <c r="B47" s="38">
        <v>3343.88384</v>
      </c>
      <c r="C47" s="38">
        <v>2156.8521300000002</v>
      </c>
      <c r="D47" s="38">
        <v>642.23317999999995</v>
      </c>
    </row>
    <row r="48" spans="1:4" x14ac:dyDescent="0.3">
      <c r="A48" s="13" t="s">
        <v>98</v>
      </c>
      <c r="B48" s="38">
        <v>1510.4342099999999</v>
      </c>
      <c r="C48" s="38">
        <v>881.08600000000001</v>
      </c>
      <c r="D48" s="38">
        <v>294.76499999999999</v>
      </c>
    </row>
    <row r="49" spans="1:4" x14ac:dyDescent="0.3">
      <c r="A49" s="13" t="s">
        <v>99</v>
      </c>
      <c r="B49" s="38">
        <v>1930.0966699999999</v>
      </c>
      <c r="C49" s="38">
        <v>1497.38599</v>
      </c>
      <c r="D49" s="38">
        <v>356.48473999999999</v>
      </c>
    </row>
    <row r="50" spans="1:4" x14ac:dyDescent="0.3">
      <c r="A50" s="13" t="s">
        <v>100</v>
      </c>
      <c r="B50" s="38">
        <v>3041.0221799999999</v>
      </c>
      <c r="C50" s="38">
        <v>2079.18381</v>
      </c>
      <c r="D50" s="38">
        <v>475.69294000000002</v>
      </c>
    </row>
    <row r="51" spans="1:4" x14ac:dyDescent="0.3">
      <c r="A51" s="13" t="s">
        <v>101</v>
      </c>
      <c r="B51" s="38">
        <v>2217.5787799999998</v>
      </c>
      <c r="C51" s="38">
        <v>1616.48685</v>
      </c>
      <c r="D51" s="38">
        <v>379.31957999999997</v>
      </c>
    </row>
    <row r="52" spans="1:4" x14ac:dyDescent="0.3">
      <c r="A52" s="13" t="s">
        <v>102</v>
      </c>
      <c r="B52" s="38">
        <v>807.45268999999996</v>
      </c>
      <c r="C52" s="38">
        <v>593.12248</v>
      </c>
      <c r="D52" s="38">
        <v>134.54802000000001</v>
      </c>
    </row>
    <row r="53" spans="1:4" x14ac:dyDescent="0.3">
      <c r="A53" s="13" t="s">
        <v>103</v>
      </c>
      <c r="B53" s="38">
        <v>2995.8527800000002</v>
      </c>
      <c r="C53" s="38">
        <v>2200.7055599999999</v>
      </c>
      <c r="D53" s="38">
        <v>546.02317000000005</v>
      </c>
    </row>
    <row r="54" spans="1:4" x14ac:dyDescent="0.3">
      <c r="A54" s="13" t="s">
        <v>104</v>
      </c>
      <c r="B54" s="38">
        <v>862260.94986000005</v>
      </c>
      <c r="C54" s="38">
        <v>16445.24524</v>
      </c>
      <c r="D54" s="38">
        <v>4984.3905199999999</v>
      </c>
    </row>
    <row r="55" spans="1:4" x14ac:dyDescent="0.3">
      <c r="A55" s="13" t="s">
        <v>105</v>
      </c>
      <c r="B55" s="38">
        <v>56.62706</v>
      </c>
      <c r="C55" s="38">
        <v>42</v>
      </c>
      <c r="D55" s="38"/>
    </row>
    <row r="56" spans="1:4" x14ac:dyDescent="0.3">
      <c r="A56" s="13" t="s">
        <v>106</v>
      </c>
      <c r="B56" s="38">
        <v>5381.3649800000003</v>
      </c>
      <c r="C56" s="38">
        <v>3480.5252399999999</v>
      </c>
      <c r="D56" s="38">
        <v>830.85240999999996</v>
      </c>
    </row>
    <row r="57" spans="1:4" x14ac:dyDescent="0.3">
      <c r="A57" s="13" t="s">
        <v>107</v>
      </c>
      <c r="B57" s="38">
        <v>61863.613129999998</v>
      </c>
      <c r="C57" s="38">
        <v>605.26310000000001</v>
      </c>
      <c r="D57" s="38">
        <v>339.47726999999998</v>
      </c>
    </row>
    <row r="58" spans="1:4" x14ac:dyDescent="0.3">
      <c r="A58" s="13" t="s">
        <v>108</v>
      </c>
      <c r="B58" s="38">
        <v>34105.736499999999</v>
      </c>
      <c r="C58" s="38">
        <v>12609.27721</v>
      </c>
      <c r="D58" s="38">
        <v>3787.54673</v>
      </c>
    </row>
    <row r="59" spans="1:4" x14ac:dyDescent="0.3">
      <c r="A59" s="13" t="s">
        <v>109</v>
      </c>
      <c r="B59" s="38">
        <v>4855.7348899999997</v>
      </c>
      <c r="C59" s="38">
        <v>803.23234000000002</v>
      </c>
      <c r="D59" s="38">
        <v>160</v>
      </c>
    </row>
    <row r="60" spans="1:4" x14ac:dyDescent="0.3">
      <c r="A60" s="13" t="s">
        <v>110</v>
      </c>
      <c r="B60" s="38">
        <v>3637.9977399999998</v>
      </c>
      <c r="C60" s="38">
        <v>1503.88732</v>
      </c>
      <c r="D60" s="38">
        <v>353.90742</v>
      </c>
    </row>
    <row r="61" spans="1:4" x14ac:dyDescent="0.3">
      <c r="A61" s="13" t="s">
        <v>111</v>
      </c>
      <c r="B61" s="38">
        <v>1554.8448100000001</v>
      </c>
      <c r="C61" s="38">
        <v>744.85356999999999</v>
      </c>
      <c r="D61" s="38">
        <v>389.57179000000002</v>
      </c>
    </row>
    <row r="62" spans="1:4" x14ac:dyDescent="0.3">
      <c r="A62" s="13" t="s">
        <v>112</v>
      </c>
      <c r="B62" s="38">
        <v>23088.08669</v>
      </c>
      <c r="C62" s="38">
        <v>1146.43678</v>
      </c>
      <c r="D62" s="38">
        <v>458.34314999999998</v>
      </c>
    </row>
    <row r="63" spans="1:4" x14ac:dyDescent="0.3">
      <c r="A63" s="13" t="s">
        <v>113</v>
      </c>
      <c r="B63" s="38">
        <v>2172.3543399999999</v>
      </c>
      <c r="C63" s="38">
        <v>279.97730999999999</v>
      </c>
      <c r="D63" s="38">
        <v>161.06352000000001</v>
      </c>
    </row>
    <row r="64" spans="1:4" x14ac:dyDescent="0.3">
      <c r="A64" s="13" t="s">
        <v>114</v>
      </c>
      <c r="B64" s="38">
        <v>810.01302999999996</v>
      </c>
      <c r="C64" s="38">
        <v>376.71800999999999</v>
      </c>
      <c r="D64" s="38">
        <v>69.679649999999995</v>
      </c>
    </row>
    <row r="65" spans="1:4" x14ac:dyDescent="0.3">
      <c r="A65" s="13" t="s">
        <v>115</v>
      </c>
      <c r="B65" s="38">
        <v>1354.47999</v>
      </c>
      <c r="C65" s="38">
        <v>901.93741</v>
      </c>
      <c r="D65" s="38">
        <v>191.86906999999999</v>
      </c>
    </row>
    <row r="66" spans="1:4" x14ac:dyDescent="0.3">
      <c r="A66" s="28" t="s">
        <v>2</v>
      </c>
      <c r="B66" s="39">
        <v>3848465.9872699999</v>
      </c>
      <c r="C66" s="39">
        <v>222730.13428999999</v>
      </c>
      <c r="D66" s="39">
        <v>64871.949189999999</v>
      </c>
    </row>
  </sheetData>
  <mergeCells count="20">
    <mergeCell ref="A17:C17"/>
    <mergeCell ref="A18:C18"/>
    <mergeCell ref="A19:C19"/>
    <mergeCell ref="A14:C14"/>
    <mergeCell ref="A1:D1"/>
    <mergeCell ref="A2:D2"/>
    <mergeCell ref="A5:C5"/>
    <mergeCell ref="A11:C11"/>
    <mergeCell ref="A22:A23"/>
    <mergeCell ref="B22:B23"/>
    <mergeCell ref="C22:D22"/>
    <mergeCell ref="A6:C6"/>
    <mergeCell ref="A7:C7"/>
    <mergeCell ref="A8:C8"/>
    <mergeCell ref="A9:C9"/>
    <mergeCell ref="A10:C10"/>
    <mergeCell ref="A12:C12"/>
    <mergeCell ref="A13:C13"/>
    <mergeCell ref="A15:C15"/>
    <mergeCell ref="A16:C16"/>
  </mergeCells>
  <pageMargins left="0.70866141732283472" right="0.43307086614173229" top="0.42" bottom="0.34" header="0.19685039370078741" footer="0.2"/>
  <pageSetup paperSize="9" scale="66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abSelected="1" view="pageBreakPreview" zoomScaleNormal="100" zoomScaleSheetLayoutView="100" workbookViewId="0">
      <selection activeCell="A42" sqref="A42:T42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3.44140625" customWidth="1"/>
    <col min="5" max="5" width="13.109375" customWidth="1"/>
    <col min="6" max="6" width="14.33203125" customWidth="1"/>
    <col min="7" max="7" width="14.109375" customWidth="1"/>
    <col min="8" max="8" width="12.6640625" customWidth="1"/>
    <col min="9" max="9" width="13.5546875" customWidth="1"/>
    <col min="10" max="10" width="12.6640625" customWidth="1"/>
    <col min="11" max="11" width="11" customWidth="1"/>
    <col min="12" max="12" width="13" customWidth="1"/>
    <col min="13" max="13" width="11.88671875" customWidth="1"/>
    <col min="14" max="15" width="13.109375" customWidth="1"/>
    <col min="16" max="16" width="12.109375" customWidth="1"/>
  </cols>
  <sheetData>
    <row r="1" spans="1:20" s="18" customFormat="1" ht="15.6" x14ac:dyDescent="0.3">
      <c r="A1" s="21"/>
      <c r="C1" s="19" t="s">
        <v>8</v>
      </c>
    </row>
    <row r="2" spans="1:20" x14ac:dyDescent="0.3">
      <c r="A2" s="22" t="str">
        <f>TEXT(EndData2,"[$-FC19]ДД.ММ.ГГГ")</f>
        <v>00.01.1900</v>
      </c>
      <c r="C2" s="14"/>
      <c r="P2" s="16" t="s">
        <v>7</v>
      </c>
    </row>
    <row r="3" spans="1:20" s="17" customFormat="1" ht="52.8" x14ac:dyDescent="0.25">
      <c r="A3" s="20" t="s">
        <v>18</v>
      </c>
      <c r="B3" s="36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24</v>
      </c>
      <c r="H3" s="37" t="s">
        <v>25</v>
      </c>
      <c r="I3" s="37" t="s">
        <v>26</v>
      </c>
      <c r="J3" s="37" t="s">
        <v>27</v>
      </c>
      <c r="K3" s="37" t="s">
        <v>28</v>
      </c>
      <c r="L3" s="37" t="s">
        <v>29</v>
      </c>
      <c r="M3" s="37" t="s">
        <v>30</v>
      </c>
      <c r="N3" s="37" t="s">
        <v>31</v>
      </c>
      <c r="O3" s="37" t="s">
        <v>32</v>
      </c>
      <c r="P3" s="15" t="s">
        <v>6</v>
      </c>
    </row>
    <row r="4" spans="1:20" ht="27.6" x14ac:dyDescent="0.3">
      <c r="A4" s="35" t="s">
        <v>35</v>
      </c>
      <c r="B4" s="40"/>
      <c r="C4" s="40"/>
      <c r="D4" s="40"/>
      <c r="E4" s="40"/>
      <c r="F4" s="40"/>
      <c r="G4" s="40"/>
      <c r="H4" s="40"/>
      <c r="I4" s="40"/>
      <c r="J4" s="40">
        <v>1445.1666700000001</v>
      </c>
      <c r="K4" s="40">
        <v>192.416</v>
      </c>
      <c r="L4" s="40"/>
      <c r="M4" s="40"/>
      <c r="N4" s="40"/>
      <c r="O4" s="40"/>
      <c r="P4" s="41">
        <v>1637.58267</v>
      </c>
      <c r="Q4" s="34"/>
      <c r="R4" s="34"/>
      <c r="S4" s="34"/>
      <c r="T4" s="34"/>
    </row>
    <row r="5" spans="1:20" ht="41.4" x14ac:dyDescent="0.3">
      <c r="A5" s="35" t="s">
        <v>36</v>
      </c>
      <c r="B5" s="40"/>
      <c r="C5" s="40">
        <v>22288.2</v>
      </c>
      <c r="D5" s="40">
        <v>19116.167000000001</v>
      </c>
      <c r="E5" s="40">
        <v>10213.5</v>
      </c>
      <c r="F5" s="40">
        <v>8493.7999999999993</v>
      </c>
      <c r="G5" s="40">
        <v>22844.833330000001</v>
      </c>
      <c r="H5" s="40">
        <v>6102.3339999999998</v>
      </c>
      <c r="I5" s="40">
        <v>7000</v>
      </c>
      <c r="J5" s="40">
        <v>486.66667000000001</v>
      </c>
      <c r="K5" s="40">
        <v>4661.6660000000002</v>
      </c>
      <c r="L5" s="40">
        <v>56677</v>
      </c>
      <c r="M5" s="40">
        <v>9003</v>
      </c>
      <c r="N5" s="40">
        <v>13368</v>
      </c>
      <c r="O5" s="40">
        <v>20399.29</v>
      </c>
      <c r="P5" s="41">
        <v>200654.45699999999</v>
      </c>
      <c r="Q5" s="34"/>
      <c r="R5" s="34"/>
      <c r="S5" s="34"/>
      <c r="T5" s="34"/>
    </row>
    <row r="6" spans="1:20" ht="41.4" x14ac:dyDescent="0.3">
      <c r="A6" s="35" t="s">
        <v>37</v>
      </c>
      <c r="B6" s="40">
        <v>692.53300000000002</v>
      </c>
      <c r="C6" s="40">
        <v>11093.13466</v>
      </c>
      <c r="D6" s="40">
        <v>6075</v>
      </c>
      <c r="E6" s="40">
        <v>2500</v>
      </c>
      <c r="F6" s="40">
        <v>1500</v>
      </c>
      <c r="G6" s="40">
        <v>166742</v>
      </c>
      <c r="H6" s="40"/>
      <c r="I6" s="40">
        <v>2513.788</v>
      </c>
      <c r="J6" s="40">
        <v>197.53333000000001</v>
      </c>
      <c r="K6" s="40">
        <v>3000</v>
      </c>
      <c r="L6" s="40">
        <v>4521</v>
      </c>
      <c r="M6" s="40"/>
      <c r="N6" s="40">
        <v>11060</v>
      </c>
      <c r="O6" s="40"/>
      <c r="P6" s="41">
        <v>209894.98899000001</v>
      </c>
      <c r="Q6" s="34"/>
      <c r="R6" s="34"/>
      <c r="S6" s="34"/>
      <c r="T6" s="34"/>
    </row>
    <row r="7" spans="1:20" ht="69" x14ac:dyDescent="0.3">
      <c r="A7" s="35" t="s">
        <v>38</v>
      </c>
      <c r="B7" s="40">
        <v>51991.234709999997</v>
      </c>
      <c r="C7" s="40">
        <v>55917.474569999998</v>
      </c>
      <c r="D7" s="40">
        <v>26500.875</v>
      </c>
      <c r="E7" s="40">
        <v>15236.025</v>
      </c>
      <c r="F7" s="40">
        <v>6411.7250000000004</v>
      </c>
      <c r="G7" s="40">
        <v>35075.199999999997</v>
      </c>
      <c r="H7" s="40">
        <v>20621.448</v>
      </c>
      <c r="I7" s="40">
        <v>3000</v>
      </c>
      <c r="J7" s="40">
        <v>32054.067490000001</v>
      </c>
      <c r="K7" s="40">
        <v>5799.3</v>
      </c>
      <c r="L7" s="40">
        <v>16222.8</v>
      </c>
      <c r="M7" s="40">
        <v>15627.616</v>
      </c>
      <c r="N7" s="40">
        <v>11248.566000000001</v>
      </c>
      <c r="O7" s="40">
        <v>20950.247739999999</v>
      </c>
      <c r="P7" s="41">
        <v>316656.57951000001</v>
      </c>
      <c r="Q7" s="34"/>
      <c r="R7" s="34"/>
      <c r="S7" s="34"/>
      <c r="T7" s="34"/>
    </row>
    <row r="8" spans="1:20" ht="124.2" x14ac:dyDescent="0.3">
      <c r="A8" s="35" t="s">
        <v>39</v>
      </c>
      <c r="B8" s="40">
        <v>132918.43116000001</v>
      </c>
      <c r="C8" s="40">
        <v>967.06600000000003</v>
      </c>
      <c r="D8" s="40"/>
      <c r="E8" s="40"/>
      <c r="F8" s="40"/>
      <c r="G8" s="40">
        <v>-262.96742999999998</v>
      </c>
      <c r="H8" s="40"/>
      <c r="I8" s="40"/>
      <c r="J8" s="40">
        <v>25855.771219999999</v>
      </c>
      <c r="K8" s="40">
        <v>1587.9173000000001</v>
      </c>
      <c r="L8" s="40">
        <v>4983.5320000000002</v>
      </c>
      <c r="M8" s="40">
        <v>-400.64699999999999</v>
      </c>
      <c r="N8" s="40">
        <v>54.7</v>
      </c>
      <c r="O8" s="40">
        <v>148.41292000000001</v>
      </c>
      <c r="P8" s="41">
        <v>165852.21617</v>
      </c>
      <c r="Q8" s="34"/>
      <c r="R8" s="34"/>
      <c r="S8" s="34"/>
      <c r="T8" s="34"/>
    </row>
    <row r="9" spans="1:20" ht="55.2" x14ac:dyDescent="0.3">
      <c r="A9" s="35" t="s">
        <v>40</v>
      </c>
      <c r="B9" s="40"/>
      <c r="C9" s="40">
        <v>55445.664349999999</v>
      </c>
      <c r="D9" s="40">
        <v>9027.4533499999998</v>
      </c>
      <c r="E9" s="40"/>
      <c r="F9" s="40"/>
      <c r="G9" s="40"/>
      <c r="H9" s="40"/>
      <c r="I9" s="40"/>
      <c r="J9" s="40"/>
      <c r="K9" s="40">
        <v>968.33031000000005</v>
      </c>
      <c r="L9" s="40"/>
      <c r="M9" s="40"/>
      <c r="N9" s="40"/>
      <c r="O9" s="40"/>
      <c r="P9" s="41">
        <v>65441.44801</v>
      </c>
      <c r="Q9" s="34"/>
      <c r="R9" s="34"/>
      <c r="S9" s="34"/>
      <c r="T9" s="34"/>
    </row>
    <row r="10" spans="1:20" ht="96.6" x14ac:dyDescent="0.3">
      <c r="A10" s="35" t="s">
        <v>41</v>
      </c>
      <c r="B10" s="40">
        <v>119.2</v>
      </c>
      <c r="C10" s="40"/>
      <c r="D10" s="40"/>
      <c r="E10" s="40"/>
      <c r="F10" s="40">
        <v>20.5</v>
      </c>
      <c r="G10" s="40"/>
      <c r="H10" s="40"/>
      <c r="I10" s="40"/>
      <c r="J10" s="40">
        <v>18.952999999999999</v>
      </c>
      <c r="K10" s="40">
        <v>3.1080000000000001</v>
      </c>
      <c r="L10" s="40"/>
      <c r="M10" s="40"/>
      <c r="N10" s="40">
        <v>12.3</v>
      </c>
      <c r="O10" s="40"/>
      <c r="P10" s="41">
        <v>174.06100000000001</v>
      </c>
      <c r="Q10" s="34"/>
      <c r="R10" s="34"/>
      <c r="S10" s="34"/>
      <c r="T10" s="34"/>
    </row>
    <row r="11" spans="1:20" ht="82.8" x14ac:dyDescent="0.3">
      <c r="A11" s="35" t="s">
        <v>42</v>
      </c>
      <c r="B11" s="40"/>
      <c r="C11" s="40">
        <v>4189.75</v>
      </c>
      <c r="D11" s="40">
        <v>643.41700000000003</v>
      </c>
      <c r="E11" s="40">
        <v>437</v>
      </c>
      <c r="F11" s="40">
        <v>163</v>
      </c>
      <c r="G11" s="40">
        <v>633.33333000000005</v>
      </c>
      <c r="H11" s="40">
        <v>160.666</v>
      </c>
      <c r="I11" s="40">
        <v>45</v>
      </c>
      <c r="J11" s="40"/>
      <c r="K11" s="40"/>
      <c r="L11" s="40">
        <v>260.83300000000003</v>
      </c>
      <c r="M11" s="40">
        <v>236.81800000000001</v>
      </c>
      <c r="N11" s="40">
        <v>243.666</v>
      </c>
      <c r="O11" s="40">
        <v>133.5</v>
      </c>
      <c r="P11" s="41">
        <v>7146.98333</v>
      </c>
      <c r="Q11" s="34"/>
      <c r="R11" s="34"/>
      <c r="S11" s="34"/>
      <c r="T11" s="34"/>
    </row>
    <row r="12" spans="1:20" ht="96.6" x14ac:dyDescent="0.3">
      <c r="A12" s="35" t="s">
        <v>43</v>
      </c>
      <c r="B12" s="40">
        <v>538.4</v>
      </c>
      <c r="C12" s="40">
        <v>258.334</v>
      </c>
      <c r="D12" s="40">
        <v>186.084</v>
      </c>
      <c r="E12" s="40">
        <v>207.88</v>
      </c>
      <c r="F12" s="40">
        <v>74.5</v>
      </c>
      <c r="G12" s="40">
        <v>93.083330000000004</v>
      </c>
      <c r="H12" s="40">
        <v>139.21</v>
      </c>
      <c r="I12" s="40">
        <v>50</v>
      </c>
      <c r="J12" s="40"/>
      <c r="K12" s="40"/>
      <c r="L12" s="40"/>
      <c r="M12" s="40">
        <v>87.63</v>
      </c>
      <c r="N12" s="40">
        <v>83.763199999999998</v>
      </c>
      <c r="O12" s="40">
        <v>89.876999999999995</v>
      </c>
      <c r="P12" s="41">
        <v>1808.76153</v>
      </c>
      <c r="Q12" s="34"/>
      <c r="R12" s="34"/>
      <c r="S12" s="34"/>
      <c r="T12" s="34"/>
    </row>
    <row r="13" spans="1:20" ht="69" x14ac:dyDescent="0.3">
      <c r="A13" s="35" t="s">
        <v>44</v>
      </c>
      <c r="B13" s="40">
        <v>326.94799999999998</v>
      </c>
      <c r="C13" s="40">
        <v>275.05</v>
      </c>
      <c r="D13" s="40">
        <v>230</v>
      </c>
      <c r="E13" s="40">
        <v>214.05</v>
      </c>
      <c r="F13" s="40">
        <v>12</v>
      </c>
      <c r="G13" s="40">
        <v>235</v>
      </c>
      <c r="H13" s="40">
        <v>92.82</v>
      </c>
      <c r="I13" s="40">
        <v>29</v>
      </c>
      <c r="J13" s="40">
        <v>104.73</v>
      </c>
      <c r="K13" s="40">
        <v>79.021000000000001</v>
      </c>
      <c r="L13" s="40">
        <v>70.048000000000002</v>
      </c>
      <c r="M13" s="40">
        <v>80</v>
      </c>
      <c r="N13" s="40">
        <v>68.459000000000003</v>
      </c>
      <c r="O13" s="40">
        <v>69.777000000000001</v>
      </c>
      <c r="P13" s="41">
        <v>1886.903</v>
      </c>
      <c r="Q13" s="34"/>
      <c r="R13" s="34"/>
      <c r="S13" s="34"/>
      <c r="T13" s="34"/>
    </row>
    <row r="14" spans="1:20" ht="82.8" x14ac:dyDescent="0.3">
      <c r="A14" s="35" t="s">
        <v>45</v>
      </c>
      <c r="B14" s="40">
        <v>2062.63</v>
      </c>
      <c r="C14" s="40">
        <v>497</v>
      </c>
      <c r="D14" s="40">
        <v>180</v>
      </c>
      <c r="E14" s="40">
        <v>212.56</v>
      </c>
      <c r="F14" s="40">
        <v>25</v>
      </c>
      <c r="G14" s="40">
        <v>166.5</v>
      </c>
      <c r="H14" s="40">
        <v>87.02</v>
      </c>
      <c r="I14" s="40">
        <v>60</v>
      </c>
      <c r="J14" s="40">
        <v>489.55799999999999</v>
      </c>
      <c r="K14" s="40">
        <v>46.768999999999998</v>
      </c>
      <c r="L14" s="40">
        <v>180</v>
      </c>
      <c r="M14" s="40">
        <v>195.02</v>
      </c>
      <c r="N14" s="40">
        <v>392.73200000000003</v>
      </c>
      <c r="O14" s="40">
        <v>159.22132999999999</v>
      </c>
      <c r="P14" s="41">
        <v>4754.0103300000001</v>
      </c>
      <c r="Q14" s="34"/>
      <c r="R14" s="34"/>
      <c r="S14" s="34"/>
      <c r="T14" s="34"/>
    </row>
    <row r="15" spans="1:20" ht="124.2" x14ac:dyDescent="0.3">
      <c r="A15" s="35" t="s">
        <v>46</v>
      </c>
      <c r="B15" s="40"/>
      <c r="C15" s="40">
        <v>1828.6602499999999</v>
      </c>
      <c r="D15" s="40">
        <v>184.583</v>
      </c>
      <c r="E15" s="40"/>
      <c r="F15" s="40"/>
      <c r="G15" s="40"/>
      <c r="H15" s="40"/>
      <c r="I15" s="40"/>
      <c r="J15" s="40">
        <v>270</v>
      </c>
      <c r="K15" s="40"/>
      <c r="L15" s="40"/>
      <c r="M15" s="40"/>
      <c r="N15" s="40"/>
      <c r="O15" s="40"/>
      <c r="P15" s="41">
        <v>2283.24325</v>
      </c>
      <c r="Q15" s="34"/>
      <c r="R15" s="34"/>
      <c r="S15" s="34"/>
      <c r="T15" s="34"/>
    </row>
    <row r="16" spans="1:20" ht="110.4" x14ac:dyDescent="0.3">
      <c r="A16" s="35" t="s">
        <v>47</v>
      </c>
      <c r="B16" s="40"/>
      <c r="C16" s="40">
        <v>4014.1370000000002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1">
        <v>4014.1370000000002</v>
      </c>
      <c r="Q16" s="34"/>
      <c r="R16" s="34"/>
      <c r="S16" s="34"/>
      <c r="T16" s="34"/>
    </row>
    <row r="17" spans="1:20" ht="110.4" x14ac:dyDescent="0.3">
      <c r="A17" s="35" t="s">
        <v>48</v>
      </c>
      <c r="B17" s="40">
        <v>191.69163</v>
      </c>
      <c r="C17" s="40">
        <v>171.333</v>
      </c>
      <c r="D17" s="40"/>
      <c r="E17" s="40"/>
      <c r="F17" s="40"/>
      <c r="G17" s="40">
        <v>18.754000000000001</v>
      </c>
      <c r="H17" s="40"/>
      <c r="I17" s="40"/>
      <c r="J17" s="40">
        <v>37.5</v>
      </c>
      <c r="K17" s="40"/>
      <c r="L17" s="40"/>
      <c r="M17" s="40">
        <v>9.5</v>
      </c>
      <c r="N17" s="40"/>
      <c r="O17" s="40"/>
      <c r="P17" s="41">
        <v>428.77863000000002</v>
      </c>
      <c r="Q17" s="34"/>
      <c r="R17" s="34"/>
      <c r="S17" s="34"/>
      <c r="T17" s="34"/>
    </row>
    <row r="18" spans="1:20" ht="358.8" x14ac:dyDescent="0.3">
      <c r="A18" s="35" t="s">
        <v>49</v>
      </c>
      <c r="B18" s="40">
        <v>13000</v>
      </c>
      <c r="C18" s="40">
        <v>12159.267449999999</v>
      </c>
      <c r="D18" s="40">
        <v>1450</v>
      </c>
      <c r="E18" s="40">
        <v>660</v>
      </c>
      <c r="F18" s="40">
        <v>170</v>
      </c>
      <c r="G18" s="40">
        <v>2760</v>
      </c>
      <c r="H18" s="40">
        <v>915</v>
      </c>
      <c r="I18" s="40">
        <v>108</v>
      </c>
      <c r="J18" s="40">
        <v>4100</v>
      </c>
      <c r="K18" s="40">
        <v>1644.1669999999999</v>
      </c>
      <c r="L18" s="40">
        <v>1271</v>
      </c>
      <c r="M18" s="40">
        <v>1426.8</v>
      </c>
      <c r="N18" s="40">
        <v>1600</v>
      </c>
      <c r="O18" s="40">
        <v>1782.325</v>
      </c>
      <c r="P18" s="41">
        <v>43046.559450000001</v>
      </c>
      <c r="Q18" s="34"/>
      <c r="R18" s="34"/>
      <c r="S18" s="34"/>
      <c r="T18" s="34"/>
    </row>
    <row r="19" spans="1:20" ht="179.4" x14ac:dyDescent="0.3">
      <c r="A19" s="35" t="s">
        <v>50</v>
      </c>
      <c r="B19" s="40">
        <v>155132.50677000001</v>
      </c>
      <c r="C19" s="40">
        <v>45400</v>
      </c>
      <c r="D19" s="40">
        <v>20791.024000000001</v>
      </c>
      <c r="E19" s="40">
        <v>3551</v>
      </c>
      <c r="F19" s="40">
        <v>6890</v>
      </c>
      <c r="G19" s="40">
        <v>22469.227999999999</v>
      </c>
      <c r="H19" s="40">
        <v>9158</v>
      </c>
      <c r="I19" s="40">
        <v>2890.5</v>
      </c>
      <c r="J19" s="40">
        <v>20751</v>
      </c>
      <c r="K19" s="40">
        <v>6898.1229999999996</v>
      </c>
      <c r="L19" s="40">
        <v>21211.385999999999</v>
      </c>
      <c r="M19" s="40">
        <v>13317.15</v>
      </c>
      <c r="N19" s="40">
        <v>17650.7</v>
      </c>
      <c r="O19" s="40">
        <v>14822.679</v>
      </c>
      <c r="P19" s="41">
        <v>360933.29677000002</v>
      </c>
      <c r="Q19" s="34"/>
      <c r="R19" s="34"/>
      <c r="S19" s="34"/>
      <c r="T19" s="34"/>
    </row>
    <row r="20" spans="1:20" ht="110.4" x14ac:dyDescent="0.3">
      <c r="A20" s="35" t="s">
        <v>51</v>
      </c>
      <c r="B20" s="40">
        <v>2420</v>
      </c>
      <c r="C20" s="40">
        <v>2150</v>
      </c>
      <c r="D20" s="40">
        <v>600</v>
      </c>
      <c r="E20" s="40">
        <v>800</v>
      </c>
      <c r="F20" s="40">
        <v>480</v>
      </c>
      <c r="G20" s="40">
        <v>2501.86</v>
      </c>
      <c r="H20" s="40">
        <v>932.13800000000003</v>
      </c>
      <c r="I20" s="40">
        <v>100</v>
      </c>
      <c r="J20" s="40">
        <v>942</v>
      </c>
      <c r="K20" s="40">
        <v>1500</v>
      </c>
      <c r="L20" s="40">
        <v>2076.9452099999999</v>
      </c>
      <c r="M20" s="40">
        <v>1327.8</v>
      </c>
      <c r="N20" s="40">
        <v>344.197</v>
      </c>
      <c r="O20" s="40">
        <v>3753.1309999999999</v>
      </c>
      <c r="P20" s="41">
        <v>19928.071209999998</v>
      </c>
      <c r="Q20" s="34"/>
      <c r="R20" s="34"/>
      <c r="S20" s="34"/>
      <c r="T20" s="34"/>
    </row>
    <row r="21" spans="1:20" ht="151.80000000000001" x14ac:dyDescent="0.3">
      <c r="A21" s="35" t="s">
        <v>52</v>
      </c>
      <c r="B21" s="40">
        <v>31.591999999999999</v>
      </c>
      <c r="C21" s="40">
        <v>16.833130000000001</v>
      </c>
      <c r="D21" s="40"/>
      <c r="E21" s="40"/>
      <c r="F21" s="40"/>
      <c r="G21" s="40"/>
      <c r="H21" s="40">
        <v>3.7250000000000001</v>
      </c>
      <c r="I21" s="40"/>
      <c r="J21" s="40">
        <v>7.0225799999999996</v>
      </c>
      <c r="K21" s="40">
        <v>4.0101599999999999</v>
      </c>
      <c r="L21" s="40"/>
      <c r="M21" s="40"/>
      <c r="N21" s="40"/>
      <c r="O21" s="40"/>
      <c r="P21" s="41">
        <v>63.182870000000001</v>
      </c>
      <c r="Q21" s="34"/>
      <c r="R21" s="34"/>
      <c r="S21" s="34"/>
      <c r="T21" s="34"/>
    </row>
    <row r="22" spans="1:20" ht="96.6" x14ac:dyDescent="0.3">
      <c r="A22" s="35" t="s">
        <v>53</v>
      </c>
      <c r="B22" s="40">
        <v>150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1">
        <v>150</v>
      </c>
      <c r="Q22" s="34"/>
      <c r="R22" s="34"/>
      <c r="S22" s="34"/>
      <c r="T22" s="34"/>
    </row>
    <row r="23" spans="1:20" ht="138" x14ac:dyDescent="0.3">
      <c r="A23" s="35" t="s">
        <v>54</v>
      </c>
      <c r="B23" s="40">
        <v>8326.9976900000001</v>
      </c>
      <c r="C23" s="40">
        <v>1525</v>
      </c>
      <c r="D23" s="40">
        <v>252</v>
      </c>
      <c r="E23" s="40">
        <v>89</v>
      </c>
      <c r="F23" s="40">
        <v>100</v>
      </c>
      <c r="G23" s="40">
        <v>121</v>
      </c>
      <c r="H23" s="40">
        <v>45.5</v>
      </c>
      <c r="I23" s="40">
        <v>31</v>
      </c>
      <c r="J23" s="40">
        <v>1200</v>
      </c>
      <c r="K23" s="40">
        <v>248.333</v>
      </c>
      <c r="L23" s="40">
        <v>561.25</v>
      </c>
      <c r="M23" s="40">
        <v>266.89999999999998</v>
      </c>
      <c r="N23" s="40">
        <v>180</v>
      </c>
      <c r="O23" s="40">
        <v>408.86433</v>
      </c>
      <c r="P23" s="41">
        <v>13355.845020000001</v>
      </c>
      <c r="Q23" s="34"/>
      <c r="R23" s="34"/>
      <c r="S23" s="34"/>
      <c r="T23" s="34"/>
    </row>
    <row r="24" spans="1:20" ht="138" x14ac:dyDescent="0.3">
      <c r="A24" s="35" t="s">
        <v>55</v>
      </c>
      <c r="B24" s="40">
        <v>86244.909639999998</v>
      </c>
      <c r="C24" s="40">
        <v>34956.807000000001</v>
      </c>
      <c r="D24" s="40">
        <v>5283.9089999999997</v>
      </c>
      <c r="E24" s="40">
        <v>6850</v>
      </c>
      <c r="F24" s="40">
        <v>2093</v>
      </c>
      <c r="G24" s="40">
        <v>5650.5</v>
      </c>
      <c r="H24" s="40">
        <v>2617.75</v>
      </c>
      <c r="I24" s="40">
        <v>1012</v>
      </c>
      <c r="J24" s="40">
        <v>15539</v>
      </c>
      <c r="K24" s="40">
        <v>2348.5129999999999</v>
      </c>
      <c r="L24" s="40">
        <v>4338.8890000000001</v>
      </c>
      <c r="M24" s="40">
        <v>3011.14</v>
      </c>
      <c r="N24" s="40">
        <v>5723</v>
      </c>
      <c r="O24" s="40">
        <v>3818.12655</v>
      </c>
      <c r="P24" s="41">
        <v>179487.54418999999</v>
      </c>
      <c r="Q24" s="34"/>
      <c r="R24" s="34"/>
      <c r="S24" s="34"/>
      <c r="T24" s="34"/>
    </row>
    <row r="25" spans="1:20" ht="82.8" x14ac:dyDescent="0.3">
      <c r="A25" s="35" t="s">
        <v>56</v>
      </c>
      <c r="B25" s="40">
        <v>25319.09187</v>
      </c>
      <c r="C25" s="40">
        <v>4286.1949999999997</v>
      </c>
      <c r="D25" s="40">
        <v>1897.5830000000001</v>
      </c>
      <c r="E25" s="40">
        <v>1063</v>
      </c>
      <c r="F25" s="40">
        <v>342.4</v>
      </c>
      <c r="G25" s="40">
        <v>1000</v>
      </c>
      <c r="H25" s="40">
        <v>223.04400000000001</v>
      </c>
      <c r="I25" s="40">
        <v>40</v>
      </c>
      <c r="J25" s="40">
        <v>338.53473000000002</v>
      </c>
      <c r="K25" s="40"/>
      <c r="L25" s="40">
        <v>2100</v>
      </c>
      <c r="M25" s="40">
        <v>400</v>
      </c>
      <c r="N25" s="40">
        <v>615.78044</v>
      </c>
      <c r="O25" s="40">
        <v>780.57500000000005</v>
      </c>
      <c r="P25" s="41">
        <v>38406.204039999997</v>
      </c>
      <c r="Q25" s="34"/>
      <c r="R25" s="34"/>
      <c r="S25" s="34"/>
      <c r="T25" s="34"/>
    </row>
    <row r="26" spans="1:20" ht="110.4" x14ac:dyDescent="0.3">
      <c r="A26" s="35" t="s">
        <v>57</v>
      </c>
      <c r="B26" s="40">
        <v>2187.8457699999999</v>
      </c>
      <c r="C26" s="40">
        <v>1129.771</v>
      </c>
      <c r="D26" s="40">
        <v>235</v>
      </c>
      <c r="E26" s="40">
        <v>35</v>
      </c>
      <c r="F26" s="40">
        <v>50</v>
      </c>
      <c r="G26" s="40">
        <v>248.05</v>
      </c>
      <c r="H26" s="40">
        <v>62.409300000000002</v>
      </c>
      <c r="I26" s="40">
        <v>25</v>
      </c>
      <c r="J26" s="40">
        <v>187.05</v>
      </c>
      <c r="K26" s="40">
        <v>67.703999999999994</v>
      </c>
      <c r="L26" s="40"/>
      <c r="M26" s="40">
        <v>110.47</v>
      </c>
      <c r="N26" s="40">
        <v>36.700000000000003</v>
      </c>
      <c r="O26" s="40">
        <v>137.45151999999999</v>
      </c>
      <c r="P26" s="41">
        <v>4512.4515899999997</v>
      </c>
      <c r="Q26" s="34"/>
      <c r="R26" s="34"/>
      <c r="S26" s="34"/>
      <c r="T26" s="34"/>
    </row>
    <row r="27" spans="1:20" ht="82.8" x14ac:dyDescent="0.3">
      <c r="A27" s="35" t="s">
        <v>58</v>
      </c>
      <c r="B27" s="40">
        <v>1724.57638</v>
      </c>
      <c r="C27" s="40">
        <v>2566.3341500000001</v>
      </c>
      <c r="D27" s="40">
        <v>80</v>
      </c>
      <c r="E27" s="40">
        <v>400</v>
      </c>
      <c r="F27" s="40"/>
      <c r="G27" s="40">
        <v>241.458</v>
      </c>
      <c r="H27" s="40"/>
      <c r="I27" s="40"/>
      <c r="J27" s="40"/>
      <c r="K27" s="40"/>
      <c r="L27" s="40"/>
      <c r="M27" s="40">
        <v>160</v>
      </c>
      <c r="N27" s="40">
        <v>150</v>
      </c>
      <c r="O27" s="40"/>
      <c r="P27" s="41">
        <v>5322.3685299999997</v>
      </c>
      <c r="Q27" s="34"/>
      <c r="R27" s="34"/>
      <c r="S27" s="34"/>
      <c r="T27" s="34"/>
    </row>
    <row r="28" spans="1:20" ht="96.6" x14ac:dyDescent="0.3">
      <c r="A28" s="35" t="s">
        <v>59</v>
      </c>
      <c r="B28" s="40"/>
      <c r="C28" s="40">
        <v>57513.502999999997</v>
      </c>
      <c r="D28" s="40"/>
      <c r="E28" s="40"/>
      <c r="F28" s="40">
        <v>832.1</v>
      </c>
      <c r="G28" s="40"/>
      <c r="H28" s="40">
        <v>1397</v>
      </c>
      <c r="I28" s="40"/>
      <c r="J28" s="40"/>
      <c r="K28" s="40"/>
      <c r="L28" s="40"/>
      <c r="M28" s="40"/>
      <c r="N28" s="40"/>
      <c r="O28" s="40"/>
      <c r="P28" s="41">
        <v>59742.603000000003</v>
      </c>
      <c r="Q28" s="34"/>
      <c r="R28" s="34"/>
      <c r="S28" s="34"/>
      <c r="T28" s="34"/>
    </row>
    <row r="29" spans="1:20" ht="193.2" x14ac:dyDescent="0.3">
      <c r="A29" s="35" t="s">
        <v>60</v>
      </c>
      <c r="B29" s="40">
        <v>531.83500000000004</v>
      </c>
      <c r="C29" s="40"/>
      <c r="D29" s="40"/>
      <c r="E29" s="40"/>
      <c r="F29" s="40"/>
      <c r="G29" s="40"/>
      <c r="H29" s="40"/>
      <c r="I29" s="40"/>
      <c r="J29" s="40">
        <v>59.335999999999999</v>
      </c>
      <c r="K29" s="40"/>
      <c r="L29" s="40"/>
      <c r="M29" s="40"/>
      <c r="N29" s="40"/>
      <c r="O29" s="40"/>
      <c r="P29" s="41">
        <v>591.17100000000005</v>
      </c>
      <c r="Q29" s="34"/>
      <c r="R29" s="34"/>
      <c r="S29" s="34"/>
      <c r="T29" s="34"/>
    </row>
    <row r="30" spans="1:20" ht="69" x14ac:dyDescent="0.3">
      <c r="A30" s="35" t="s">
        <v>61</v>
      </c>
      <c r="B30" s="40"/>
      <c r="C30" s="40">
        <v>4846.4800100000002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>
        <v>4846.4800100000002</v>
      </c>
      <c r="Q30" s="34"/>
      <c r="R30" s="34"/>
      <c r="S30" s="34"/>
      <c r="T30" s="34"/>
    </row>
    <row r="31" spans="1:20" ht="96.6" x14ac:dyDescent="0.3">
      <c r="A31" s="35" t="s">
        <v>62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>
        <v>4595</v>
      </c>
      <c r="P31" s="41">
        <v>4595</v>
      </c>
      <c r="Q31" s="34"/>
      <c r="R31" s="34"/>
      <c r="S31" s="34"/>
      <c r="T31" s="34"/>
    </row>
    <row r="32" spans="1:20" ht="138" x14ac:dyDescent="0.3">
      <c r="A32" s="35" t="s">
        <v>63</v>
      </c>
      <c r="B32" s="40">
        <v>6665.7803000000004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>
        <v>6665.7803000000004</v>
      </c>
      <c r="Q32" s="34"/>
      <c r="R32" s="34"/>
      <c r="S32" s="34"/>
      <c r="T32" s="34"/>
    </row>
    <row r="33" spans="1:20" ht="55.2" x14ac:dyDescent="0.3">
      <c r="A33" s="35" t="s">
        <v>64</v>
      </c>
      <c r="B33" s="40"/>
      <c r="C33" s="40"/>
      <c r="D33" s="40"/>
      <c r="E33" s="40"/>
      <c r="F33" s="40"/>
      <c r="G33" s="40"/>
      <c r="H33" s="40"/>
      <c r="I33" s="40"/>
      <c r="J33" s="40">
        <v>37992</v>
      </c>
      <c r="K33" s="40"/>
      <c r="L33" s="40"/>
      <c r="M33" s="40"/>
      <c r="N33" s="40"/>
      <c r="O33" s="40"/>
      <c r="P33" s="41">
        <v>37992</v>
      </c>
      <c r="Q33" s="34"/>
      <c r="R33" s="34"/>
      <c r="S33" s="34"/>
      <c r="T33" s="34"/>
    </row>
    <row r="34" spans="1:20" ht="41.4" x14ac:dyDescent="0.3">
      <c r="A34" s="35" t="s">
        <v>65</v>
      </c>
      <c r="B34" s="40"/>
      <c r="C34" s="40">
        <v>159.92500000000001</v>
      </c>
      <c r="D34" s="40">
        <v>31.096</v>
      </c>
      <c r="E34" s="40">
        <v>66.631</v>
      </c>
      <c r="F34" s="40">
        <v>26.651</v>
      </c>
      <c r="G34" s="40">
        <v>8.8840000000000003</v>
      </c>
      <c r="H34" s="40">
        <v>17.766999999999999</v>
      </c>
      <c r="I34" s="40">
        <v>10.1</v>
      </c>
      <c r="J34" s="40"/>
      <c r="K34" s="40">
        <v>23.641999999999999</v>
      </c>
      <c r="L34" s="40">
        <v>66.462999999999994</v>
      </c>
      <c r="M34" s="40">
        <v>71.204999999999998</v>
      </c>
      <c r="N34" s="40">
        <v>56.968000000000004</v>
      </c>
      <c r="O34" s="40">
        <v>56.968000000000004</v>
      </c>
      <c r="P34" s="41">
        <v>596.29999999999995</v>
      </c>
      <c r="Q34" s="34"/>
      <c r="R34" s="34"/>
      <c r="S34" s="34"/>
      <c r="T34" s="34"/>
    </row>
    <row r="35" spans="1:20" ht="41.4" x14ac:dyDescent="0.3">
      <c r="A35" s="35" t="s">
        <v>66</v>
      </c>
      <c r="B35" s="40">
        <v>143.01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>
        <v>143.01</v>
      </c>
      <c r="Q35" s="34"/>
      <c r="R35" s="34"/>
      <c r="S35" s="34"/>
      <c r="T35" s="34"/>
    </row>
    <row r="36" spans="1:20" ht="41.4" x14ac:dyDescent="0.3">
      <c r="A36" s="35" t="s">
        <v>67</v>
      </c>
      <c r="B36" s="40"/>
      <c r="C36" s="40">
        <v>202.30717999999999</v>
      </c>
      <c r="D36" s="40"/>
      <c r="E36" s="40"/>
      <c r="F36" s="40"/>
      <c r="G36" s="40">
        <v>39.422080000000001</v>
      </c>
      <c r="H36" s="40"/>
      <c r="I36" s="40"/>
      <c r="J36" s="40"/>
      <c r="K36" s="40"/>
      <c r="L36" s="40"/>
      <c r="M36" s="40"/>
      <c r="N36" s="40"/>
      <c r="O36" s="40"/>
      <c r="P36" s="41">
        <v>241.72926000000001</v>
      </c>
      <c r="Q36" s="34"/>
      <c r="R36" s="34"/>
      <c r="S36" s="34"/>
      <c r="T36" s="34"/>
    </row>
    <row r="37" spans="1:20" ht="69" x14ac:dyDescent="0.3">
      <c r="A37" s="35" t="s">
        <v>68</v>
      </c>
      <c r="B37" s="40"/>
      <c r="C37" s="40">
        <v>1.0000000000000001E-5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1">
        <v>1.0000000000000001E-5</v>
      </c>
      <c r="Q37" s="34"/>
      <c r="R37" s="34"/>
      <c r="S37" s="34"/>
      <c r="T37" s="34"/>
    </row>
    <row r="38" spans="1:20" ht="55.2" x14ac:dyDescent="0.3">
      <c r="A38" s="35" t="s">
        <v>69</v>
      </c>
      <c r="B38" s="40"/>
      <c r="C38" s="40">
        <v>5126.1688599999998</v>
      </c>
      <c r="D38" s="40"/>
      <c r="E38" s="40"/>
      <c r="F38" s="40">
        <v>3.9946299999999999</v>
      </c>
      <c r="G38" s="40">
        <v>540.24561000000006</v>
      </c>
      <c r="H38" s="40">
        <v>1647.80034</v>
      </c>
      <c r="I38" s="40"/>
      <c r="J38" s="40"/>
      <c r="K38" s="40"/>
      <c r="L38" s="40"/>
      <c r="M38" s="40"/>
      <c r="N38" s="40"/>
      <c r="O38" s="40"/>
      <c r="P38" s="41">
        <v>7318.2094399999996</v>
      </c>
      <c r="Q38" s="34"/>
      <c r="R38" s="34"/>
      <c r="S38" s="34"/>
      <c r="T38" s="34"/>
    </row>
    <row r="39" spans="1:20" x14ac:dyDescent="0.3">
      <c r="A39" s="35" t="s">
        <v>70</v>
      </c>
      <c r="B39" s="40"/>
      <c r="C39" s="40"/>
      <c r="D39" s="40"/>
      <c r="E39" s="40">
        <v>125</v>
      </c>
      <c r="F39" s="40"/>
      <c r="G39" s="40"/>
      <c r="H39" s="40"/>
      <c r="I39" s="40"/>
      <c r="J39" s="40"/>
      <c r="K39" s="40"/>
      <c r="L39" s="40">
        <v>125</v>
      </c>
      <c r="M39" s="40"/>
      <c r="N39" s="40"/>
      <c r="O39" s="40"/>
      <c r="P39" s="41">
        <v>250</v>
      </c>
      <c r="Q39" s="34"/>
      <c r="R39" s="34"/>
      <c r="S39" s="34"/>
      <c r="T39" s="34"/>
    </row>
    <row r="40" spans="1:20" ht="82.8" x14ac:dyDescent="0.3">
      <c r="A40" s="35" t="s">
        <v>71</v>
      </c>
      <c r="B40" s="40">
        <v>5263.1579000000002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>
        <v>5263.1579000000002</v>
      </c>
      <c r="Q40" s="34"/>
      <c r="R40" s="34"/>
      <c r="S40" s="34"/>
      <c r="T40" s="34"/>
    </row>
    <row r="41" spans="1:20" ht="55.2" x14ac:dyDescent="0.3">
      <c r="A41" s="35" t="s">
        <v>72</v>
      </c>
      <c r="B41" s="40">
        <v>7077.2930900000001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>
        <v>7077.2930900000001</v>
      </c>
      <c r="Q41" s="34"/>
      <c r="R41" s="34"/>
      <c r="S41" s="34"/>
      <c r="T41" s="34"/>
    </row>
    <row r="42" spans="1:20" x14ac:dyDescent="0.3">
      <c r="A42" s="32" t="s">
        <v>73</v>
      </c>
      <c r="B42" s="41">
        <v>503059.66490999999</v>
      </c>
      <c r="C42" s="41">
        <v>328984.39562000002</v>
      </c>
      <c r="D42" s="41">
        <v>92764.191349999994</v>
      </c>
      <c r="E42" s="41">
        <v>42660.646000000001</v>
      </c>
      <c r="F42" s="41">
        <v>27688.670630000001</v>
      </c>
      <c r="G42" s="41">
        <v>261126.38425</v>
      </c>
      <c r="H42" s="41">
        <v>44223.63164</v>
      </c>
      <c r="I42" s="41">
        <v>16914.387999999999</v>
      </c>
      <c r="J42" s="41">
        <v>142075.88969000001</v>
      </c>
      <c r="K42" s="41">
        <v>29073.019769999999</v>
      </c>
      <c r="L42" s="41">
        <v>114666.14621000001</v>
      </c>
      <c r="M42" s="41">
        <v>44930.402000000002</v>
      </c>
      <c r="N42" s="41">
        <v>62889.531640000001</v>
      </c>
      <c r="O42" s="41">
        <v>72105.446389999997</v>
      </c>
      <c r="P42" s="41">
        <v>1783162.4080999999</v>
      </c>
      <c r="Q42" s="33"/>
      <c r="R42" s="33"/>
      <c r="S42" s="33"/>
      <c r="T42" s="33"/>
    </row>
  </sheetData>
  <pageMargins left="0.23622047244094491" right="0.2" top="0.19685039370078741" bottom="0.31496062992125984" header="0.23622047244094491" footer="0.15748031496062992"/>
  <pageSetup paperSize="9" scale="62" fitToHeight="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2018-10-19T03:48:05Z</dcterms:modified>
</cp:coreProperties>
</file>