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Бюджетополучатели!$E$8</definedName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EndDate">Бюджетополучатели!$E$9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Бюджетополучатели!$23:$24</definedName>
    <definedName name="_xlnm.Print_Titles" localSheetId="1">'Муниципальные районы'!$1:$3</definedName>
    <definedName name="_xlnm.Print_Area" localSheetId="0">Бюджетополучатели!$A$1:$D$69</definedName>
    <definedName name="_xlnm.Print_Area" localSheetId="1">'Муниципальные районы'!$A$1:$P$37</definedName>
  </definedNames>
  <calcPr calcId="162913" refMode="R1C1"/>
</workbook>
</file>

<file path=xl/calcChain.xml><?xml version="1.0" encoding="utf-8"?>
<calcChain xmlns="http://schemas.openxmlformats.org/spreadsheetml/2006/main">
  <c r="D6" i="1" l="1"/>
  <c r="D9" i="1"/>
  <c r="D10" i="1"/>
  <c r="D13" i="1"/>
  <c r="E3" i="1" l="1"/>
  <c r="H1" i="1" l="1"/>
  <c r="F1" i="1" l="1"/>
  <c r="E6" i="1" s="1"/>
  <c r="A2" i="1" s="1"/>
  <c r="G3" i="1" l="1"/>
  <c r="F3" i="1" l="1"/>
  <c r="A2" i="2"/>
  <c r="G1" i="1" l="1"/>
  <c r="A5" i="1" s="1"/>
  <c r="G2" i="1"/>
  <c r="F2" i="1"/>
</calcChain>
</file>

<file path=xl/sharedStrings.xml><?xml version="1.0" encoding="utf-8"?>
<sst xmlns="http://schemas.openxmlformats.org/spreadsheetml/2006/main" count="119" uniqueCount="117">
  <si>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</si>
  <si>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</si>
  <si>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</si>
  <si>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</si>
  <si>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</si>
  <si>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</si>
  <si>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</si>
  <si>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</si>
  <si>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</si>
  <si>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</si>
  <si>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</si>
  <si>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</si>
  <si>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</si>
  <si>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</si>
  <si>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</si>
  <si>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</si>
  <si>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</si>
  <si>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</si>
  <si>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</si>
  <si>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</si>
  <si>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</si>
  <si>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</si>
  <si>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</si>
  <si>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</si>
  <si>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</si>
  <si>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</si>
  <si>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</si>
  <si>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</si>
  <si>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</si>
  <si>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</si>
  <si>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</si>
  <si>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</si>
  <si>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</si>
  <si>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01.01.2018</t>
  </si>
  <si>
    <t>01.11.2018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</si>
  <si>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</si>
  <si>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</si>
  <si>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</si>
  <si>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</si>
  <si>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</si>
  <si>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</si>
  <si>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</si>
  <si>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</si>
  <si>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</si>
  <si>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</si>
  <si>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</si>
  <si>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</si>
  <si>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</si>
  <si>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</si>
  <si>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</si>
  <si>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</si>
  <si>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</si>
  <si>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</si>
  <si>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</si>
  <si>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</si>
  <si>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</si>
  <si>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</si>
  <si>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</si>
  <si>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</si>
  <si>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</si>
  <si>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</si>
  <si>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проведение работ по благоустройству территории филиала МКУК «Пенжинский межпоселенческий централизованный культурно-досуговый комплекс" в с. Манилы Пенжинского района Камчатского края</t>
  </si>
  <si>
    <t>Иные межбюджетные трансферты на оснащение муниципальных образовательных организаций в Камчатском крае автоматическими приборами погодного регулирования, а также оборудованием для комфортного пребывания детей в муниципальных образовательных организациях в Камчатском крае в межотопительный период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</si>
  <si>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</si>
  <si>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</si>
  <si>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</si>
  <si>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</si>
  <si>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</si>
  <si>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</si>
  <si>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</si>
  <si>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</si>
  <si>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</si>
  <si>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</si>
  <si>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</si>
  <si>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</si>
  <si>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</si>
  <si>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</si>
  <si>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</si>
  <si>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</si>
  <si>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</si>
  <si>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</si>
  <si>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</si>
  <si>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</si>
  <si>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</si>
  <si>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</si>
  <si>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</si>
  <si>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</si>
  <si>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</si>
  <si>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</si>
  <si>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</si>
  <si>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</si>
  <si>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</si>
  <si>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</si>
  <si>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</si>
  <si>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</si>
  <si>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</si>
  <si>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</si>
  <si>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</si>
  <si>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</si>
  <si>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</si>
  <si>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</si>
  <si>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</si>
  <si>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</si>
  <si>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</si>
  <si>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</si>
  <si>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</si>
  <si>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</si>
  <si>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</si>
  <si>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31.10.2018</t>
  </si>
  <si>
    <t>01.10.2018</t>
  </si>
  <si>
    <t>Иные межбюджетные трансферты на обеспечение членов Совета Федерации и их помощников в субъектах Российской Федерации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</si>
  <si>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</si>
  <si>
    <t>Субсидии на оказание несвязанной поддержки сельскохозяйственным товаропроизводителям в области растениеводства за счет средств резервного фонда Правительства Российской Федерации</t>
  </si>
  <si>
    <t>Иные межбюджетные трансферты на реализацию отдельных полномочий в области лекарственного обеспечения за счет средств резервного фонда Правительства Российской Федерации</t>
  </si>
  <si>
    <t>Иные межбюджетные трансферты в целях развития паллиативной медицинской помощи за счет средств резервного фонда Правительства Российской Федерации</t>
  </si>
  <si>
    <t>Иные межбюджетные трансферты на приобретение мобильного сценического комплекса за счет средств резервного фонда Президента Российской Федерации</t>
  </si>
  <si>
    <t>Остатки средств на 01.11.2018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</si>
</sst>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left" wrapText="1"/>
    </xf>
    <xf numFmtId="0" fontId="0" fillId="0" borderId="0" xfId="0"/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view="pageBreakPreview" zoomScaleNormal="100" zoomScaleSheetLayoutView="100" workbookViewId="0">
      <selection activeCell="A15" sqref="A15:C15"/>
    </sheetView>
  </sheetViews>
  <sheetFormatPr defaultRowHeight="15" x14ac:dyDescent="0.25"/>
  <cols>
    <col min="1" max="1" width="74.140625" customWidth="1"/>
    <col min="2" max="2" width="18.140625" customWidth="1"/>
    <col min="3" max="3" width="20.28515625" customWidth="1"/>
    <col min="4" max="4" width="16.5703125" customWidth="1"/>
    <col min="5" max="5" width="12.5703125" customWidth="1"/>
    <col min="6" max="6" width="16" bestFit="1" customWidth="1"/>
    <col min="8" max="8" width="10.140625" bestFit="1" customWidth="1"/>
  </cols>
  <sheetData>
    <row r="1" spans="1:8" ht="15.75" x14ac:dyDescent="0.25">
      <c r="A1" s="41" t="s">
        <v>9</v>
      </c>
      <c r="B1" s="41"/>
      <c r="C1" s="41"/>
      <c r="D1" s="41"/>
      <c r="E1" s="28" t="s">
        <v>109</v>
      </c>
      <c r="F1" s="29" t="str">
        <f>TEXT(E1,"[$-FC19]ММ")</f>
        <v>10</v>
      </c>
      <c r="G1" s="29" t="str">
        <f>TEXT(E1,"[$-FC19]ДД.ММ.ГГГ \г")</f>
        <v>01.10.2018 г</v>
      </c>
      <c r="H1" s="29" t="str">
        <f>TEXT(E1,"[$-FC19]ГГГГ")</f>
        <v>2018</v>
      </c>
    </row>
    <row r="2" spans="1:8" ht="15.75" x14ac:dyDescent="0.25">
      <c r="A2" s="41" t="str">
        <f>CONCATENATE("доходов и расходов краевого бюджета за ",period," ",H1," года")</f>
        <v>доходов и расходов краевого бюджета за октябрь 2018 года</v>
      </c>
      <c r="B2" s="41"/>
      <c r="C2" s="41"/>
      <c r="D2" s="41"/>
      <c r="E2" s="28" t="s">
        <v>108</v>
      </c>
      <c r="F2" s="29" t="str">
        <f>TEXT(E2,"[$-FC19]ДД ММММ ГГГ \г")</f>
        <v>31 октября 2018 г</v>
      </c>
      <c r="G2" s="29" t="str">
        <f>TEXT(E2,"[$-FC19]ДД.ММ.ГГГ \г")</f>
        <v>31.10.2018 г</v>
      </c>
      <c r="H2" s="30"/>
    </row>
    <row r="3" spans="1:8" x14ac:dyDescent="0.25">
      <c r="A3" s="1"/>
      <c r="B3" s="2"/>
      <c r="C3" s="2"/>
      <c r="D3" s="3"/>
      <c r="E3" s="29">
        <f>EndDate+1</f>
        <v>43406</v>
      </c>
      <c r="F3" s="29" t="str">
        <f>TEXT(E3,"[$-FC19]ДД ММММ ГГГ \г")</f>
        <v>02 ноября 2018 г</v>
      </c>
      <c r="G3" s="29" t="str">
        <f>TEXT(E3,"[$-FC19]ДД.ММ.ГГГ \г")</f>
        <v>02.11.2018 г</v>
      </c>
      <c r="H3" s="29"/>
    </row>
    <row r="4" spans="1:8" x14ac:dyDescent="0.25">
      <c r="A4" s="4"/>
      <c r="B4" s="5"/>
      <c r="C4" s="5"/>
      <c r="D4" s="6" t="s">
        <v>0</v>
      </c>
      <c r="E4" s="29"/>
      <c r="F4" s="29"/>
      <c r="G4" s="29"/>
      <c r="H4" s="29"/>
    </row>
    <row r="5" spans="1:8" x14ac:dyDescent="0.25">
      <c r="A5" s="42" t="str">
        <f>CONCATENATE("Остатки средств на ",G1,"ода")</f>
        <v>Остатки средств на 01.10.2018 года</v>
      </c>
      <c r="B5" s="43"/>
      <c r="C5" s="43"/>
      <c r="D5" s="60">
        <v>3310702.5</v>
      </c>
      <c r="E5" s="30"/>
      <c r="F5" s="29"/>
      <c r="G5" s="29"/>
      <c r="H5" s="29"/>
    </row>
    <row r="6" spans="1:8" x14ac:dyDescent="0.25">
      <c r="A6" s="45" t="s">
        <v>1</v>
      </c>
      <c r="B6" s="51"/>
      <c r="C6" s="51"/>
      <c r="D6" s="7">
        <f>D9-D7</f>
        <v>2538726.289880001</v>
      </c>
      <c r="E6" s="29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октябрь</v>
      </c>
      <c r="F6" s="29"/>
      <c r="G6" s="29"/>
      <c r="H6" s="29"/>
    </row>
    <row r="7" spans="1:8" x14ac:dyDescent="0.25">
      <c r="A7" s="52" t="s">
        <v>10</v>
      </c>
      <c r="B7" s="51"/>
      <c r="C7" s="51"/>
      <c r="D7" s="9">
        <v>3737119</v>
      </c>
      <c r="E7" s="29"/>
      <c r="F7" s="29"/>
      <c r="G7" s="29"/>
      <c r="H7" s="29"/>
    </row>
    <row r="8" spans="1:8" x14ac:dyDescent="0.25">
      <c r="A8" s="52" t="s">
        <v>11</v>
      </c>
      <c r="B8" s="51"/>
      <c r="C8" s="51"/>
      <c r="D8" s="9">
        <v>424834.9</v>
      </c>
      <c r="E8" s="29" t="s">
        <v>33</v>
      </c>
    </row>
    <row r="9" spans="1:8" x14ac:dyDescent="0.25">
      <c r="A9" s="53" t="s">
        <v>12</v>
      </c>
      <c r="B9" s="54"/>
      <c r="C9" s="54"/>
      <c r="D9" s="9">
        <f>D11-D5+D10</f>
        <v>6275845.289880001</v>
      </c>
      <c r="E9" s="29" t="s">
        <v>34</v>
      </c>
    </row>
    <row r="10" spans="1:8" x14ac:dyDescent="0.25">
      <c r="A10" s="53" t="s">
        <v>13</v>
      </c>
      <c r="B10" s="54"/>
      <c r="C10" s="54"/>
      <c r="D10" s="9">
        <f>B67+'Муниципальные районы'!P34</f>
        <v>6109222.0898800008</v>
      </c>
    </row>
    <row r="11" spans="1:8" x14ac:dyDescent="0.25">
      <c r="A11" s="44" t="s">
        <v>116</v>
      </c>
      <c r="B11" s="45"/>
      <c r="C11" s="45"/>
      <c r="D11" s="8">
        <v>3477325.7</v>
      </c>
    </row>
    <row r="12" spans="1:8" x14ac:dyDescent="0.25">
      <c r="A12" s="55" t="s">
        <v>14</v>
      </c>
      <c r="B12" s="56"/>
      <c r="C12" s="56"/>
      <c r="D12" s="8"/>
    </row>
    <row r="13" spans="1:8" x14ac:dyDescent="0.25">
      <c r="A13" s="55" t="s">
        <v>15</v>
      </c>
      <c r="B13" s="56"/>
      <c r="C13" s="56"/>
      <c r="D13" s="8">
        <f>SUM(D14:D20)</f>
        <v>61977.2</v>
      </c>
    </row>
    <row r="14" spans="1:8" s="58" customFormat="1" ht="31.5" customHeight="1" x14ac:dyDescent="0.25">
      <c r="A14" s="57" t="s">
        <v>110</v>
      </c>
      <c r="B14" s="45"/>
      <c r="C14" s="45"/>
      <c r="D14" s="59">
        <v>40.4</v>
      </c>
    </row>
    <row r="15" spans="1:8" s="58" customFormat="1" ht="31.5" customHeight="1" x14ac:dyDescent="0.25">
      <c r="A15" s="57" t="s">
        <v>111</v>
      </c>
      <c r="B15" s="45"/>
      <c r="C15" s="45"/>
      <c r="D15" s="59">
        <v>124.8</v>
      </c>
    </row>
    <row r="16" spans="1:8" s="58" customFormat="1" ht="31.5" customHeight="1" x14ac:dyDescent="0.25">
      <c r="A16" s="57" t="s">
        <v>112</v>
      </c>
      <c r="B16" s="45"/>
      <c r="C16" s="45"/>
      <c r="D16" s="59">
        <v>1513.3</v>
      </c>
    </row>
    <row r="17" spans="1:4" s="58" customFormat="1" ht="31.5" customHeight="1" x14ac:dyDescent="0.25">
      <c r="A17" s="57" t="s">
        <v>113</v>
      </c>
      <c r="B17" s="45"/>
      <c r="C17" s="45"/>
      <c r="D17" s="59">
        <v>163.30000000000001</v>
      </c>
    </row>
    <row r="18" spans="1:4" s="58" customFormat="1" ht="31.5" customHeight="1" x14ac:dyDescent="0.25">
      <c r="A18" s="57" t="s">
        <v>114</v>
      </c>
      <c r="B18" s="45"/>
      <c r="C18" s="45"/>
      <c r="D18" s="59">
        <v>24000</v>
      </c>
    </row>
    <row r="19" spans="1:4" s="58" customFormat="1" ht="31.5" customHeight="1" x14ac:dyDescent="0.25">
      <c r="A19" s="57" t="s">
        <v>114</v>
      </c>
      <c r="B19" s="45"/>
      <c r="C19" s="45"/>
      <c r="D19" s="59">
        <v>6895.7</v>
      </c>
    </row>
    <row r="20" spans="1:4" s="58" customFormat="1" ht="31.5" customHeight="1" x14ac:dyDescent="0.25">
      <c r="A20" s="57" t="s">
        <v>115</v>
      </c>
      <c r="B20" s="45"/>
      <c r="C20" s="45"/>
      <c r="D20" s="59">
        <v>29239.7</v>
      </c>
    </row>
    <row r="21" spans="1:4" x14ac:dyDescent="0.25">
      <c r="A21" s="23"/>
      <c r="B21" s="24"/>
      <c r="C21" s="24"/>
      <c r="D21" s="22"/>
    </row>
    <row r="22" spans="1:4" x14ac:dyDescent="0.25">
      <c r="A22" s="25" t="s">
        <v>16</v>
      </c>
      <c r="B22" s="10"/>
      <c r="C22" s="10"/>
      <c r="D22" s="11"/>
    </row>
    <row r="23" spans="1:4" x14ac:dyDescent="0.25">
      <c r="A23" s="46" t="s">
        <v>17</v>
      </c>
      <c r="B23" s="48" t="s">
        <v>2</v>
      </c>
      <c r="C23" s="49" t="s">
        <v>3</v>
      </c>
      <c r="D23" s="50"/>
    </row>
    <row r="24" spans="1:4" ht="90" customHeight="1" x14ac:dyDescent="0.25">
      <c r="A24" s="47"/>
      <c r="B24" s="48"/>
      <c r="C24" s="26" t="s">
        <v>4</v>
      </c>
      <c r="D24" s="26" t="s">
        <v>5</v>
      </c>
    </row>
    <row r="25" spans="1:4" x14ac:dyDescent="0.25">
      <c r="A25" s="12" t="s">
        <v>66</v>
      </c>
      <c r="B25" s="37">
        <v>14362.197759999999</v>
      </c>
      <c r="C25" s="37">
        <v>9401.7436799999996</v>
      </c>
      <c r="D25" s="37">
        <v>1978.6290799999999</v>
      </c>
    </row>
    <row r="26" spans="1:4" x14ac:dyDescent="0.25">
      <c r="A26" s="12" t="s">
        <v>67</v>
      </c>
      <c r="B26" s="37">
        <v>7704.55908</v>
      </c>
      <c r="C26" s="37">
        <v>5895.0236100000002</v>
      </c>
      <c r="D26" s="37">
        <v>1025.7824900000001</v>
      </c>
    </row>
    <row r="27" spans="1:4" x14ac:dyDescent="0.25">
      <c r="A27" s="12" t="s">
        <v>68</v>
      </c>
      <c r="B27" s="37">
        <v>5140.4251899999999</v>
      </c>
      <c r="C27" s="37">
        <v>4566.4513699999998</v>
      </c>
      <c r="D27" s="37">
        <v>573.97382000000005</v>
      </c>
    </row>
    <row r="28" spans="1:4" x14ac:dyDescent="0.25">
      <c r="A28" s="12" t="s">
        <v>69</v>
      </c>
      <c r="B28" s="37">
        <v>85927.035900000003</v>
      </c>
      <c r="C28" s="37">
        <v>19181.997930000001</v>
      </c>
      <c r="D28" s="37">
        <v>5171.9218799999999</v>
      </c>
    </row>
    <row r="29" spans="1:4" ht="30" x14ac:dyDescent="0.25">
      <c r="A29" s="12" t="s">
        <v>70</v>
      </c>
      <c r="B29" s="37">
        <v>15813.19526</v>
      </c>
      <c r="C29" s="37">
        <v>3895.5392400000001</v>
      </c>
      <c r="D29" s="37">
        <v>1224.2801099999999</v>
      </c>
    </row>
    <row r="30" spans="1:4" x14ac:dyDescent="0.25">
      <c r="A30" s="12" t="s">
        <v>71</v>
      </c>
      <c r="B30" s="37">
        <v>9483.5767300000007</v>
      </c>
      <c r="C30" s="37">
        <v>2313.70064</v>
      </c>
      <c r="D30" s="37">
        <v>561.62733000000003</v>
      </c>
    </row>
    <row r="31" spans="1:4" x14ac:dyDescent="0.25">
      <c r="A31" s="12" t="s">
        <v>72</v>
      </c>
      <c r="B31" s="37">
        <v>1600.4919299999999</v>
      </c>
      <c r="C31" s="37">
        <v>1254.27946</v>
      </c>
      <c r="D31" s="37">
        <v>279.30887000000001</v>
      </c>
    </row>
    <row r="32" spans="1:4" ht="30" x14ac:dyDescent="0.25">
      <c r="A32" s="12" t="s">
        <v>73</v>
      </c>
      <c r="B32" s="37">
        <v>521098.19173999998</v>
      </c>
      <c r="C32" s="37">
        <v>4103.1209699999999</v>
      </c>
      <c r="D32" s="37">
        <v>595.56691000000001</v>
      </c>
    </row>
    <row r="33" spans="1:4" x14ac:dyDescent="0.25">
      <c r="A33" s="12" t="s">
        <v>74</v>
      </c>
      <c r="B33" s="37">
        <v>37197.919309999997</v>
      </c>
      <c r="C33" s="37">
        <v>4526.2038499999999</v>
      </c>
      <c r="D33" s="37">
        <v>1189.25756</v>
      </c>
    </row>
    <row r="34" spans="1:4" x14ac:dyDescent="0.25">
      <c r="A34" s="12" t="s">
        <v>75</v>
      </c>
      <c r="B34" s="37">
        <v>355321.6911</v>
      </c>
      <c r="C34" s="37">
        <v>11542.246279999999</v>
      </c>
      <c r="D34" s="37">
        <v>2472.2359200000001</v>
      </c>
    </row>
    <row r="35" spans="1:4" x14ac:dyDescent="0.25">
      <c r="A35" s="12" t="s">
        <v>76</v>
      </c>
      <c r="B35" s="37">
        <v>322812.41616999998</v>
      </c>
      <c r="C35" s="37">
        <v>2957.6980400000002</v>
      </c>
      <c r="D35" s="37">
        <v>103.20725</v>
      </c>
    </row>
    <row r="36" spans="1:4" x14ac:dyDescent="0.25">
      <c r="A36" s="12" t="s">
        <v>77</v>
      </c>
      <c r="B36" s="37">
        <v>808669.92620999995</v>
      </c>
      <c r="C36" s="37">
        <v>19955.875650000002</v>
      </c>
      <c r="D36" s="37">
        <v>5273.2069000000001</v>
      </c>
    </row>
    <row r="37" spans="1:4" x14ac:dyDescent="0.25">
      <c r="A37" s="12" t="s">
        <v>78</v>
      </c>
      <c r="B37" s="37">
        <v>535645.30460999999</v>
      </c>
      <c r="C37" s="37">
        <v>16700.56178</v>
      </c>
      <c r="D37" s="37">
        <v>5418.9300599999997</v>
      </c>
    </row>
    <row r="38" spans="1:4" x14ac:dyDescent="0.25">
      <c r="A38" s="12" t="s">
        <v>79</v>
      </c>
      <c r="B38" s="37">
        <v>91988.830929999996</v>
      </c>
      <c r="C38" s="37">
        <v>2016.1150600000001</v>
      </c>
      <c r="D38" s="37">
        <v>269.95997</v>
      </c>
    </row>
    <row r="39" spans="1:4" ht="30" x14ac:dyDescent="0.25">
      <c r="A39" s="12" t="s">
        <v>80</v>
      </c>
      <c r="B39" s="37">
        <v>109210.62416000001</v>
      </c>
      <c r="C39" s="37">
        <v>47336.694810000001</v>
      </c>
      <c r="D39" s="37">
        <v>14009.050639999999</v>
      </c>
    </row>
    <row r="40" spans="1:4" x14ac:dyDescent="0.25">
      <c r="A40" s="12" t="s">
        <v>81</v>
      </c>
      <c r="B40" s="37">
        <v>46052.764929999998</v>
      </c>
      <c r="C40" s="37">
        <v>931.25657000000001</v>
      </c>
      <c r="D40" s="37">
        <v>237.98361</v>
      </c>
    </row>
    <row r="41" spans="1:4" ht="30" x14ac:dyDescent="0.25">
      <c r="A41" s="12" t="s">
        <v>82</v>
      </c>
      <c r="B41" s="37">
        <v>68746.924369999993</v>
      </c>
      <c r="C41" s="37">
        <v>1270.8135299999999</v>
      </c>
      <c r="D41" s="37"/>
    </row>
    <row r="42" spans="1:4" x14ac:dyDescent="0.25">
      <c r="A42" s="12" t="s">
        <v>83</v>
      </c>
      <c r="B42" s="37">
        <v>6638.3790300000001</v>
      </c>
      <c r="C42" s="37">
        <v>5681.7809200000002</v>
      </c>
      <c r="D42" s="37">
        <v>156.0027</v>
      </c>
    </row>
    <row r="43" spans="1:4" x14ac:dyDescent="0.25">
      <c r="A43" s="12" t="s">
        <v>84</v>
      </c>
      <c r="B43" s="37">
        <v>3909.1228700000001</v>
      </c>
      <c r="C43" s="37">
        <v>2386.7504100000001</v>
      </c>
      <c r="D43" s="37">
        <v>633.94227999999998</v>
      </c>
    </row>
    <row r="44" spans="1:4" ht="30" x14ac:dyDescent="0.25">
      <c r="A44" s="12" t="s">
        <v>85</v>
      </c>
      <c r="B44" s="37">
        <v>41941.569730000003</v>
      </c>
      <c r="C44" s="37">
        <v>17420.844550000002</v>
      </c>
      <c r="D44" s="37">
        <v>4649.85941</v>
      </c>
    </row>
    <row r="45" spans="1:4" x14ac:dyDescent="0.25">
      <c r="A45" s="12" t="s">
        <v>86</v>
      </c>
      <c r="B45" s="37">
        <v>21021.90062</v>
      </c>
      <c r="C45" s="37">
        <v>1018.82478</v>
      </c>
      <c r="D45" s="37">
        <v>248.4418</v>
      </c>
    </row>
    <row r="46" spans="1:4" x14ac:dyDescent="0.25">
      <c r="A46" s="12" t="s">
        <v>87</v>
      </c>
      <c r="B46" s="37">
        <v>252684.82107999999</v>
      </c>
      <c r="C46" s="37">
        <v>6499.4762300000002</v>
      </c>
      <c r="D46" s="37">
        <v>1641.38023</v>
      </c>
    </row>
    <row r="47" spans="1:4" ht="30" x14ac:dyDescent="0.25">
      <c r="A47" s="12" t="s">
        <v>88</v>
      </c>
      <c r="B47" s="37">
        <v>23347.033240000001</v>
      </c>
      <c r="C47" s="37">
        <v>13810.084720000001</v>
      </c>
      <c r="D47" s="37">
        <v>4035.4424600000002</v>
      </c>
    </row>
    <row r="48" spans="1:4" x14ac:dyDescent="0.25">
      <c r="A48" s="12" t="s">
        <v>89</v>
      </c>
      <c r="B48" s="37">
        <v>3597.7793999999999</v>
      </c>
      <c r="C48" s="37">
        <v>2711.8569900000002</v>
      </c>
      <c r="D48" s="37">
        <v>826.79462000000001</v>
      </c>
    </row>
    <row r="49" spans="1:4" x14ac:dyDescent="0.25">
      <c r="A49" s="12" t="s">
        <v>90</v>
      </c>
      <c r="B49" s="37">
        <v>1172.1657299999999</v>
      </c>
      <c r="C49" s="37">
        <v>984.88300000000004</v>
      </c>
      <c r="D49" s="37">
        <v>109.14700000000001</v>
      </c>
    </row>
    <row r="50" spans="1:4" x14ac:dyDescent="0.25">
      <c r="A50" s="12" t="s">
        <v>91</v>
      </c>
      <c r="B50" s="37">
        <v>2710.2280799999999</v>
      </c>
      <c r="C50" s="37">
        <v>1974.48831</v>
      </c>
      <c r="D50" s="37">
        <v>454.58983000000001</v>
      </c>
    </row>
    <row r="51" spans="1:4" x14ac:dyDescent="0.25">
      <c r="A51" s="12" t="s">
        <v>92</v>
      </c>
      <c r="B51" s="37">
        <v>1211.8006800000001</v>
      </c>
      <c r="C51" s="37">
        <v>993.23134000000005</v>
      </c>
      <c r="D51" s="37">
        <v>61.729869999999998</v>
      </c>
    </row>
    <row r="52" spans="1:4" x14ac:dyDescent="0.25">
      <c r="A52" s="12" t="s">
        <v>93</v>
      </c>
      <c r="B52" s="37">
        <v>1325.72831</v>
      </c>
      <c r="C52" s="37">
        <v>934.68457999999998</v>
      </c>
      <c r="D52" s="37">
        <v>219.52902</v>
      </c>
    </row>
    <row r="53" spans="1:4" ht="30" x14ac:dyDescent="0.25">
      <c r="A53" s="12" t="s">
        <v>94</v>
      </c>
      <c r="B53" s="37">
        <v>1225.0393099999999</v>
      </c>
      <c r="C53" s="37">
        <v>896.52643</v>
      </c>
      <c r="D53" s="37">
        <v>209.63891000000001</v>
      </c>
    </row>
    <row r="54" spans="1:4" x14ac:dyDescent="0.25">
      <c r="A54" s="12" t="s">
        <v>95</v>
      </c>
      <c r="B54" s="37">
        <v>3778.7190700000001</v>
      </c>
      <c r="C54" s="37">
        <v>2862.1185999999998</v>
      </c>
      <c r="D54" s="37">
        <v>622.85924</v>
      </c>
    </row>
    <row r="55" spans="1:4" x14ac:dyDescent="0.25">
      <c r="A55" s="12" t="s">
        <v>96</v>
      </c>
      <c r="B55" s="37">
        <v>873814.38985000004</v>
      </c>
      <c r="C55" s="37">
        <v>17123.262340000001</v>
      </c>
      <c r="D55" s="37">
        <v>5287.0351899999996</v>
      </c>
    </row>
    <row r="56" spans="1:4" ht="30" x14ac:dyDescent="0.25">
      <c r="A56" s="12" t="s">
        <v>97</v>
      </c>
      <c r="B56" s="37">
        <v>424.11340000000001</v>
      </c>
      <c r="C56" s="37">
        <v>350.23721999999998</v>
      </c>
      <c r="D56" s="37">
        <v>32.270180000000003</v>
      </c>
    </row>
    <row r="57" spans="1:4" x14ac:dyDescent="0.25">
      <c r="A57" s="12" t="s">
        <v>98</v>
      </c>
      <c r="B57" s="37">
        <v>7063.2573300000004</v>
      </c>
      <c r="C57" s="37">
        <v>3330.1444000000001</v>
      </c>
      <c r="D57" s="37">
        <v>736.97161000000006</v>
      </c>
    </row>
    <row r="58" spans="1:4" x14ac:dyDescent="0.25">
      <c r="A58" s="12" t="s">
        <v>99</v>
      </c>
      <c r="B58" s="37">
        <v>86345.472909999997</v>
      </c>
      <c r="C58" s="37">
        <v>1748.28513</v>
      </c>
      <c r="D58" s="37">
        <v>387.83803999999998</v>
      </c>
    </row>
    <row r="59" spans="1:4" ht="30" x14ac:dyDescent="0.25">
      <c r="A59" s="12" t="s">
        <v>100</v>
      </c>
      <c r="B59" s="37">
        <v>44888.663059999999</v>
      </c>
      <c r="C59" s="37">
        <v>14351.32466</v>
      </c>
      <c r="D59" s="37">
        <v>4810.80519</v>
      </c>
    </row>
    <row r="60" spans="1:4" x14ac:dyDescent="0.25">
      <c r="A60" s="12" t="s">
        <v>101</v>
      </c>
      <c r="B60" s="37">
        <v>15655.45184</v>
      </c>
      <c r="C60" s="37">
        <v>586.37775999999997</v>
      </c>
      <c r="D60" s="37">
        <v>216.01768999999999</v>
      </c>
    </row>
    <row r="61" spans="1:4" x14ac:dyDescent="0.25">
      <c r="A61" s="12" t="s">
        <v>102</v>
      </c>
      <c r="B61" s="37">
        <v>3850.7664199999999</v>
      </c>
      <c r="C61" s="37">
        <v>1302.00569</v>
      </c>
      <c r="D61" s="37">
        <v>266.89431000000002</v>
      </c>
    </row>
    <row r="62" spans="1:4" x14ac:dyDescent="0.25">
      <c r="A62" s="12" t="s">
        <v>103</v>
      </c>
      <c r="B62" s="37">
        <v>2022.5422799999999</v>
      </c>
      <c r="C62" s="37">
        <v>1312.4724699999999</v>
      </c>
      <c r="D62" s="37">
        <v>293.61263000000002</v>
      </c>
    </row>
    <row r="63" spans="1:4" x14ac:dyDescent="0.25">
      <c r="A63" s="12" t="s">
        <v>104</v>
      </c>
      <c r="B63" s="37">
        <v>43843.938880000002</v>
      </c>
      <c r="C63" s="37">
        <v>1783.07359</v>
      </c>
      <c r="D63" s="37">
        <v>440.63540999999998</v>
      </c>
    </row>
    <row r="64" spans="1:4" x14ac:dyDescent="0.25">
      <c r="A64" s="12" t="s">
        <v>105</v>
      </c>
      <c r="B64" s="37">
        <v>17017.788100000002</v>
      </c>
      <c r="C64" s="37">
        <v>408.14762999999999</v>
      </c>
      <c r="D64" s="37">
        <v>98.43083</v>
      </c>
    </row>
    <row r="65" spans="1:4" x14ac:dyDescent="0.25">
      <c r="A65" s="12" t="s">
        <v>106</v>
      </c>
      <c r="B65" s="37">
        <v>734.97054000000003</v>
      </c>
      <c r="C65" s="37">
        <v>186.21838</v>
      </c>
      <c r="D65" s="37">
        <v>74.382679999999993</v>
      </c>
    </row>
    <row r="66" spans="1:4" x14ac:dyDescent="0.25">
      <c r="A66" s="12" t="s">
        <v>107</v>
      </c>
      <c r="B66" s="37">
        <v>64598.826800000003</v>
      </c>
      <c r="C66" s="37">
        <v>589.66665999999998</v>
      </c>
      <c r="D66" s="37">
        <v>140.64180999999999</v>
      </c>
    </row>
    <row r="67" spans="1:4" x14ac:dyDescent="0.25">
      <c r="A67" s="27" t="s">
        <v>2</v>
      </c>
      <c r="B67" s="38">
        <v>4561600.5439400002</v>
      </c>
      <c r="C67" s="38">
        <v>259096.08926000001</v>
      </c>
      <c r="D67" s="38">
        <v>67039.815340000001</v>
      </c>
    </row>
  </sheetData>
  <mergeCells count="21">
    <mergeCell ref="A16:C16"/>
    <mergeCell ref="A17:C17"/>
    <mergeCell ref="A18:C18"/>
    <mergeCell ref="A19:C19"/>
    <mergeCell ref="A20:C20"/>
    <mergeCell ref="A1:D1"/>
    <mergeCell ref="A2:D2"/>
    <mergeCell ref="A5:C5"/>
    <mergeCell ref="A11:C11"/>
    <mergeCell ref="A23:A24"/>
    <mergeCell ref="B23:B24"/>
    <mergeCell ref="C23:D23"/>
    <mergeCell ref="A6:C6"/>
    <mergeCell ref="A7:C7"/>
    <mergeCell ref="A8:C8"/>
    <mergeCell ref="A9:C9"/>
    <mergeCell ref="A10:C10"/>
    <mergeCell ref="A12:C12"/>
    <mergeCell ref="A13:C13"/>
    <mergeCell ref="A14:C14"/>
    <mergeCell ref="A15:C15"/>
  </mergeCells>
  <pageMargins left="0.70866141732283472" right="0.33" top="0.25" bottom="0.35" header="0.17" footer="0.17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view="pageBreakPreview" topLeftCell="A31" zoomScaleNormal="100" zoomScaleSheetLayoutView="100" workbookViewId="0">
      <selection activeCell="A34" sqref="A34:T34"/>
    </sheetView>
  </sheetViews>
  <sheetFormatPr defaultRowHeight="15" x14ac:dyDescent="0.25"/>
  <cols>
    <col min="1" max="1" width="38.28515625" customWidth="1"/>
    <col min="2" max="2" width="13.140625" customWidth="1"/>
    <col min="3" max="3" width="13.42578125" customWidth="1"/>
    <col min="4" max="4" width="13.5703125" customWidth="1"/>
    <col min="5" max="5" width="13.85546875" customWidth="1"/>
    <col min="6" max="6" width="14.42578125" customWidth="1"/>
    <col min="7" max="7" width="15.42578125" customWidth="1"/>
    <col min="8" max="8" width="14.42578125" customWidth="1"/>
    <col min="9" max="9" width="13.140625" customWidth="1"/>
    <col min="10" max="10" width="13" customWidth="1"/>
    <col min="11" max="11" width="11" customWidth="1"/>
    <col min="12" max="13" width="13.5703125" customWidth="1"/>
    <col min="14" max="14" width="13.7109375" customWidth="1"/>
    <col min="15" max="15" width="13.5703125" customWidth="1"/>
    <col min="16" max="16" width="10.85546875" customWidth="1"/>
  </cols>
  <sheetData>
    <row r="1" spans="1:20" s="17" customFormat="1" ht="15.75" x14ac:dyDescent="0.25">
      <c r="A1" s="20"/>
      <c r="C1" s="18" t="s">
        <v>8</v>
      </c>
    </row>
    <row r="2" spans="1:20" x14ac:dyDescent="0.25">
      <c r="A2" s="21" t="str">
        <f>TEXT(EndData2,"[$-FC19]ДД.ММ.ГГГ")</f>
        <v>00.01.1900</v>
      </c>
      <c r="C2" s="13"/>
      <c r="P2" s="15" t="s">
        <v>7</v>
      </c>
    </row>
    <row r="3" spans="1:20" s="16" customFormat="1" ht="51" x14ac:dyDescent="0.25">
      <c r="A3" s="19" t="s">
        <v>18</v>
      </c>
      <c r="B3" s="35" t="s">
        <v>19</v>
      </c>
      <c r="C3" s="36" t="s">
        <v>20</v>
      </c>
      <c r="D3" s="36" t="s">
        <v>21</v>
      </c>
      <c r="E3" s="36" t="s">
        <v>22</v>
      </c>
      <c r="F3" s="36" t="s">
        <v>23</v>
      </c>
      <c r="G3" s="36" t="s">
        <v>24</v>
      </c>
      <c r="H3" s="36" t="s">
        <v>25</v>
      </c>
      <c r="I3" s="36" t="s">
        <v>26</v>
      </c>
      <c r="J3" s="36" t="s">
        <v>27</v>
      </c>
      <c r="K3" s="36" t="s">
        <v>28</v>
      </c>
      <c r="L3" s="36" t="s">
        <v>29</v>
      </c>
      <c r="M3" s="36" t="s">
        <v>30</v>
      </c>
      <c r="N3" s="36" t="s">
        <v>31</v>
      </c>
      <c r="O3" s="36" t="s">
        <v>32</v>
      </c>
      <c r="P3" s="14" t="s">
        <v>6</v>
      </c>
    </row>
    <row r="4" spans="1:20" ht="30" x14ac:dyDescent="0.25">
      <c r="A4" s="34" t="s">
        <v>35</v>
      </c>
      <c r="B4" s="39"/>
      <c r="C4" s="39"/>
      <c r="D4" s="39"/>
      <c r="E4" s="39"/>
      <c r="F4" s="39"/>
      <c r="G4" s="39"/>
      <c r="H4" s="39"/>
      <c r="I4" s="39"/>
      <c r="J4" s="39">
        <v>1445.1666700000001</v>
      </c>
      <c r="K4" s="39">
        <v>192.416</v>
      </c>
      <c r="L4" s="39"/>
      <c r="M4" s="39"/>
      <c r="N4" s="39"/>
      <c r="O4" s="39"/>
      <c r="P4" s="40">
        <v>1637.58267</v>
      </c>
      <c r="Q4" s="33"/>
      <c r="R4" s="33"/>
      <c r="S4" s="33"/>
      <c r="T4" s="33"/>
    </row>
    <row r="5" spans="1:20" ht="45" x14ac:dyDescent="0.25">
      <c r="A5" s="34" t="s">
        <v>36</v>
      </c>
      <c r="B5" s="39"/>
      <c r="C5" s="39">
        <v>22288.2</v>
      </c>
      <c r="D5" s="39">
        <v>19116.166000000001</v>
      </c>
      <c r="E5" s="39">
        <v>8462</v>
      </c>
      <c r="F5" s="39">
        <v>8493.7999999999993</v>
      </c>
      <c r="G5" s="39">
        <v>22844.833330000001</v>
      </c>
      <c r="H5" s="39">
        <v>6102.3339999999998</v>
      </c>
      <c r="I5" s="39">
        <v>13000</v>
      </c>
      <c r="J5" s="39">
        <v>486.66667000000001</v>
      </c>
      <c r="K5" s="39">
        <v>4661.6660000000002</v>
      </c>
      <c r="L5" s="39">
        <v>46165.25</v>
      </c>
      <c r="M5" s="39">
        <v>9003</v>
      </c>
      <c r="N5" s="39">
        <v>13368</v>
      </c>
      <c r="O5" s="39">
        <v>15182.761</v>
      </c>
      <c r="P5" s="40">
        <v>189174.677</v>
      </c>
      <c r="Q5" s="33"/>
      <c r="R5" s="33"/>
      <c r="S5" s="33"/>
      <c r="T5" s="33"/>
    </row>
    <row r="6" spans="1:20" ht="45" x14ac:dyDescent="0.25">
      <c r="A6" s="34" t="s">
        <v>37</v>
      </c>
      <c r="B6" s="39">
        <v>611.70000000000005</v>
      </c>
      <c r="C6" s="39"/>
      <c r="D6" s="39">
        <v>75</v>
      </c>
      <c r="E6" s="39">
        <v>214.5</v>
      </c>
      <c r="F6" s="39">
        <v>726</v>
      </c>
      <c r="G6" s="39">
        <v>75</v>
      </c>
      <c r="H6" s="39">
        <v>2750</v>
      </c>
      <c r="I6" s="39"/>
      <c r="J6" s="39">
        <v>197.53333000000001</v>
      </c>
      <c r="K6" s="39">
        <v>3000</v>
      </c>
      <c r="L6" s="39">
        <v>1283.3330000000001</v>
      </c>
      <c r="M6" s="39">
        <v>3663</v>
      </c>
      <c r="N6" s="39">
        <v>644.60799999999995</v>
      </c>
      <c r="O6" s="39"/>
      <c r="P6" s="40">
        <v>13240.67433</v>
      </c>
      <c r="Q6" s="33"/>
      <c r="R6" s="33"/>
      <c r="S6" s="33"/>
      <c r="T6" s="33"/>
    </row>
    <row r="7" spans="1:20" ht="90" x14ac:dyDescent="0.25">
      <c r="A7" s="34" t="s">
        <v>38</v>
      </c>
      <c r="B7" s="39">
        <v>40554.260600000001</v>
      </c>
      <c r="C7" s="39">
        <v>56167.227700000003</v>
      </c>
      <c r="D7" s="39">
        <v>26500.875</v>
      </c>
      <c r="E7" s="39">
        <v>15236.025</v>
      </c>
      <c r="F7" s="39">
        <v>6030.8</v>
      </c>
      <c r="G7" s="39">
        <v>35075.199999999997</v>
      </c>
      <c r="H7" s="39">
        <v>16805.227999999999</v>
      </c>
      <c r="I7" s="39">
        <v>6250</v>
      </c>
      <c r="J7" s="39">
        <v>38105.526890000001</v>
      </c>
      <c r="K7" s="39">
        <v>5899.3</v>
      </c>
      <c r="L7" s="39">
        <v>16773.532999999999</v>
      </c>
      <c r="M7" s="39">
        <v>15627.616</v>
      </c>
      <c r="N7" s="39">
        <v>12748.566000000001</v>
      </c>
      <c r="O7" s="39">
        <v>19764.630740000001</v>
      </c>
      <c r="P7" s="40">
        <v>311538.78892999998</v>
      </c>
      <c r="Q7" s="33"/>
      <c r="R7" s="33"/>
      <c r="S7" s="33"/>
      <c r="T7" s="33"/>
    </row>
    <row r="8" spans="1:20" ht="135" x14ac:dyDescent="0.25">
      <c r="A8" s="34" t="s">
        <v>39</v>
      </c>
      <c r="B8" s="39">
        <v>84393.436629999997</v>
      </c>
      <c r="C8" s="39">
        <v>2570.4819499999999</v>
      </c>
      <c r="D8" s="39">
        <v>199.375</v>
      </c>
      <c r="E8" s="39">
        <v>3297.3471599999998</v>
      </c>
      <c r="F8" s="39">
        <v>162.07499999999999</v>
      </c>
      <c r="G8" s="39">
        <v>-297.65546999999998</v>
      </c>
      <c r="H8" s="39">
        <v>1228.08</v>
      </c>
      <c r="I8" s="39"/>
      <c r="J8" s="39">
        <v>16461.221710000002</v>
      </c>
      <c r="K8" s="39">
        <v>177.3</v>
      </c>
      <c r="L8" s="39">
        <v>1833.549</v>
      </c>
      <c r="M8" s="39">
        <v>-118.699</v>
      </c>
      <c r="N8" s="39">
        <v>379.16500000000002</v>
      </c>
      <c r="O8" s="39">
        <v>91.02</v>
      </c>
      <c r="P8" s="40">
        <v>110376.69697999999</v>
      </c>
      <c r="Q8" s="33"/>
      <c r="R8" s="33"/>
      <c r="S8" s="33"/>
      <c r="T8" s="33"/>
    </row>
    <row r="9" spans="1:20" ht="60" x14ac:dyDescent="0.25">
      <c r="A9" s="34" t="s">
        <v>40</v>
      </c>
      <c r="B9" s="39">
        <v>20467.701290000001</v>
      </c>
      <c r="C9" s="39">
        <v>64285.545440000002</v>
      </c>
      <c r="D9" s="39">
        <v>5306.2044999999998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>
        <v>90059.451230000006</v>
      </c>
      <c r="Q9" s="33"/>
      <c r="R9" s="33"/>
      <c r="S9" s="33"/>
      <c r="T9" s="33"/>
    </row>
    <row r="10" spans="1:20" ht="105" x14ac:dyDescent="0.25">
      <c r="A10" s="34" t="s">
        <v>41</v>
      </c>
      <c r="B10" s="39">
        <v>119.2</v>
      </c>
      <c r="C10" s="39"/>
      <c r="D10" s="39"/>
      <c r="E10" s="39"/>
      <c r="F10" s="39"/>
      <c r="G10" s="39"/>
      <c r="H10" s="39"/>
      <c r="I10" s="39"/>
      <c r="J10" s="39">
        <v>27.724</v>
      </c>
      <c r="K10" s="39">
        <v>3.1080000000000001</v>
      </c>
      <c r="L10" s="39"/>
      <c r="M10" s="39"/>
      <c r="N10" s="39">
        <v>12.3</v>
      </c>
      <c r="O10" s="39"/>
      <c r="P10" s="40">
        <v>162.33199999999999</v>
      </c>
      <c r="Q10" s="33"/>
      <c r="R10" s="33"/>
      <c r="S10" s="33"/>
      <c r="T10" s="33"/>
    </row>
    <row r="11" spans="1:20" ht="90" x14ac:dyDescent="0.25">
      <c r="A11" s="34" t="s">
        <v>42</v>
      </c>
      <c r="B11" s="39"/>
      <c r="C11" s="39">
        <v>4189.75</v>
      </c>
      <c r="D11" s="39">
        <v>643.41600000000005</v>
      </c>
      <c r="E11" s="39">
        <v>437</v>
      </c>
      <c r="F11" s="39">
        <v>162</v>
      </c>
      <c r="G11" s="39">
        <v>633.33333000000005</v>
      </c>
      <c r="H11" s="39">
        <v>160.666</v>
      </c>
      <c r="I11" s="39">
        <v>45</v>
      </c>
      <c r="J11" s="39"/>
      <c r="K11" s="39"/>
      <c r="L11" s="39">
        <v>260.83300000000003</v>
      </c>
      <c r="M11" s="39">
        <v>236.81800000000001</v>
      </c>
      <c r="N11" s="39">
        <v>243.666</v>
      </c>
      <c r="O11" s="39">
        <v>133.5</v>
      </c>
      <c r="P11" s="40">
        <v>7145.9823299999998</v>
      </c>
      <c r="Q11" s="33"/>
      <c r="R11" s="33"/>
      <c r="S11" s="33"/>
      <c r="T11" s="33"/>
    </row>
    <row r="12" spans="1:20" ht="105" x14ac:dyDescent="0.25">
      <c r="A12" s="34" t="s">
        <v>43</v>
      </c>
      <c r="B12" s="39">
        <v>387</v>
      </c>
      <c r="C12" s="39">
        <v>258.334</v>
      </c>
      <c r="D12" s="39">
        <v>186.084</v>
      </c>
      <c r="E12" s="39">
        <v>45</v>
      </c>
      <c r="F12" s="39">
        <v>74.5</v>
      </c>
      <c r="G12" s="39">
        <v>93.083330000000004</v>
      </c>
      <c r="H12" s="39">
        <v>38</v>
      </c>
      <c r="I12" s="39">
        <v>80</v>
      </c>
      <c r="J12" s="39">
        <v>153.226</v>
      </c>
      <c r="K12" s="39">
        <v>74.177000000000007</v>
      </c>
      <c r="L12" s="39">
        <v>106.61199999999999</v>
      </c>
      <c r="M12" s="39">
        <v>87.63</v>
      </c>
      <c r="N12" s="39">
        <v>163.61660000000001</v>
      </c>
      <c r="O12" s="39"/>
      <c r="P12" s="40">
        <v>1747.2629300000001</v>
      </c>
      <c r="Q12" s="33"/>
      <c r="R12" s="33"/>
      <c r="S12" s="33"/>
      <c r="T12" s="33"/>
    </row>
    <row r="13" spans="1:20" ht="75" x14ac:dyDescent="0.25">
      <c r="A13" s="34" t="s">
        <v>44</v>
      </c>
      <c r="B13" s="39">
        <v>326.94799999999998</v>
      </c>
      <c r="C13" s="39">
        <v>275</v>
      </c>
      <c r="D13" s="39">
        <v>263</v>
      </c>
      <c r="E13" s="39">
        <v>184.47</v>
      </c>
      <c r="F13" s="39">
        <v>191</v>
      </c>
      <c r="G13" s="39">
        <v>240</v>
      </c>
      <c r="H13" s="39">
        <v>69.847549999999998</v>
      </c>
      <c r="I13" s="39">
        <v>151.19999999999999</v>
      </c>
      <c r="J13" s="39">
        <v>210.19200000000001</v>
      </c>
      <c r="K13" s="39">
        <v>79.021000000000001</v>
      </c>
      <c r="L13" s="39">
        <v>70.048000000000002</v>
      </c>
      <c r="M13" s="39">
        <v>80</v>
      </c>
      <c r="N13" s="39">
        <v>84.049000000000007</v>
      </c>
      <c r="O13" s="39">
        <v>69.777000000000001</v>
      </c>
      <c r="P13" s="40">
        <v>2294.5525499999999</v>
      </c>
      <c r="Q13" s="33"/>
      <c r="R13" s="33"/>
      <c r="S13" s="33"/>
      <c r="T13" s="33"/>
    </row>
    <row r="14" spans="1:20" ht="105" x14ac:dyDescent="0.25">
      <c r="A14" s="34" t="s">
        <v>45</v>
      </c>
      <c r="B14" s="39">
        <v>2057.4699999999998</v>
      </c>
      <c r="C14" s="39">
        <v>740</v>
      </c>
      <c r="D14" s="39">
        <v>260</v>
      </c>
      <c r="E14" s="39">
        <v>64.069999999999993</v>
      </c>
      <c r="F14" s="39">
        <v>201.02500000000001</v>
      </c>
      <c r="G14" s="39">
        <v>234.5</v>
      </c>
      <c r="H14" s="39">
        <v>93.5</v>
      </c>
      <c r="I14" s="39">
        <v>45</v>
      </c>
      <c r="J14" s="39">
        <v>293.55799999999999</v>
      </c>
      <c r="K14" s="39">
        <v>119.29</v>
      </c>
      <c r="L14" s="39">
        <v>243</v>
      </c>
      <c r="M14" s="39">
        <v>117.37684</v>
      </c>
      <c r="N14" s="39">
        <v>210.322</v>
      </c>
      <c r="O14" s="39">
        <v>-49.218029999999999</v>
      </c>
      <c r="P14" s="40">
        <v>4629.8938099999996</v>
      </c>
      <c r="Q14" s="33"/>
      <c r="R14" s="33"/>
      <c r="S14" s="33"/>
      <c r="T14" s="33"/>
    </row>
    <row r="15" spans="1:20" ht="135" x14ac:dyDescent="0.25">
      <c r="A15" s="34" t="s">
        <v>46</v>
      </c>
      <c r="B15" s="39">
        <v>16000</v>
      </c>
      <c r="C15" s="39">
        <v>2064.8827500000002</v>
      </c>
      <c r="D15" s="39">
        <v>184.583</v>
      </c>
      <c r="E15" s="39"/>
      <c r="F15" s="39"/>
      <c r="G15" s="39"/>
      <c r="H15" s="39"/>
      <c r="I15" s="39"/>
      <c r="J15" s="39">
        <v>270</v>
      </c>
      <c r="K15" s="39"/>
      <c r="L15" s="39"/>
      <c r="M15" s="39"/>
      <c r="N15" s="39"/>
      <c r="O15" s="39"/>
      <c r="P15" s="40">
        <v>18519.465749999999</v>
      </c>
      <c r="Q15" s="33"/>
      <c r="R15" s="33"/>
      <c r="S15" s="33"/>
      <c r="T15" s="33"/>
    </row>
    <row r="16" spans="1:20" ht="120" x14ac:dyDescent="0.25">
      <c r="A16" s="34" t="s">
        <v>47</v>
      </c>
      <c r="B16" s="39"/>
      <c r="C16" s="39">
        <v>4014.1370000000002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>
        <v>4014.1370000000002</v>
      </c>
      <c r="Q16" s="33"/>
      <c r="R16" s="33"/>
      <c r="S16" s="33"/>
      <c r="T16" s="33"/>
    </row>
    <row r="17" spans="1:20" ht="120" x14ac:dyDescent="0.25">
      <c r="A17" s="34" t="s">
        <v>48</v>
      </c>
      <c r="B17" s="39">
        <v>191.69163</v>
      </c>
      <c r="C17" s="39">
        <v>171.333</v>
      </c>
      <c r="D17" s="39"/>
      <c r="E17" s="39"/>
      <c r="F17" s="39"/>
      <c r="G17" s="39">
        <v>18.754000000000001</v>
      </c>
      <c r="H17" s="39"/>
      <c r="I17" s="39"/>
      <c r="J17" s="39">
        <v>37.5</v>
      </c>
      <c r="K17" s="39"/>
      <c r="L17" s="39"/>
      <c r="M17" s="39">
        <v>9.5</v>
      </c>
      <c r="N17" s="39"/>
      <c r="O17" s="39"/>
      <c r="P17" s="40">
        <v>428.77863000000002</v>
      </c>
      <c r="Q17" s="33"/>
      <c r="R17" s="33"/>
      <c r="S17" s="33"/>
      <c r="T17" s="33"/>
    </row>
    <row r="18" spans="1:20" ht="405" x14ac:dyDescent="0.25">
      <c r="A18" s="34" t="s">
        <v>49</v>
      </c>
      <c r="B18" s="39">
        <v>13500</v>
      </c>
      <c r="C18" s="39">
        <v>12013.77116</v>
      </c>
      <c r="D18" s="39">
        <v>2100</v>
      </c>
      <c r="E18" s="39">
        <v>3060</v>
      </c>
      <c r="F18" s="39">
        <v>170</v>
      </c>
      <c r="G18" s="39">
        <v>2760</v>
      </c>
      <c r="H18" s="39">
        <v>880</v>
      </c>
      <c r="I18" s="39">
        <v>108</v>
      </c>
      <c r="J18" s="39">
        <v>4100</v>
      </c>
      <c r="K18" s="39">
        <v>1644.1669999999999</v>
      </c>
      <c r="L18" s="39">
        <v>857.21370999999999</v>
      </c>
      <c r="M18" s="39">
        <v>1426.8</v>
      </c>
      <c r="N18" s="39">
        <v>1410</v>
      </c>
      <c r="O18" s="39">
        <v>1307.2750000000001</v>
      </c>
      <c r="P18" s="40">
        <v>45337.226869999999</v>
      </c>
      <c r="Q18" s="33"/>
      <c r="R18" s="33"/>
      <c r="S18" s="33"/>
      <c r="T18" s="33"/>
    </row>
    <row r="19" spans="1:20" ht="195" x14ac:dyDescent="0.25">
      <c r="A19" s="34" t="s">
        <v>50</v>
      </c>
      <c r="B19" s="39">
        <v>164731.22338000001</v>
      </c>
      <c r="C19" s="39">
        <v>111800</v>
      </c>
      <c r="D19" s="39">
        <v>21028.957999999999</v>
      </c>
      <c r="E19" s="39">
        <v>18900</v>
      </c>
      <c r="F19" s="39">
        <v>4890</v>
      </c>
      <c r="G19" s="39">
        <v>23235.858</v>
      </c>
      <c r="H19" s="39">
        <v>9357</v>
      </c>
      <c r="I19" s="39">
        <v>2513.4299999999998</v>
      </c>
      <c r="J19" s="39">
        <v>25688.26</v>
      </c>
      <c r="K19" s="39">
        <v>6886.6105600000001</v>
      </c>
      <c r="L19" s="39">
        <v>15000</v>
      </c>
      <c r="M19" s="39">
        <v>12925</v>
      </c>
      <c r="N19" s="39">
        <v>13066.47984</v>
      </c>
      <c r="O19" s="39">
        <v>14420.291999999999</v>
      </c>
      <c r="P19" s="40">
        <v>444443.11177999998</v>
      </c>
      <c r="Q19" s="33"/>
      <c r="R19" s="33"/>
      <c r="S19" s="33"/>
      <c r="T19" s="33"/>
    </row>
    <row r="20" spans="1:20" ht="120" x14ac:dyDescent="0.25">
      <c r="A20" s="34" t="s">
        <v>51</v>
      </c>
      <c r="B20" s="39">
        <v>8800</v>
      </c>
      <c r="C20" s="39">
        <v>4800</v>
      </c>
      <c r="D20" s="39">
        <v>1020</v>
      </c>
      <c r="E20" s="39">
        <v>800</v>
      </c>
      <c r="F20" s="39"/>
      <c r="G20" s="39">
        <v>2019.26</v>
      </c>
      <c r="H20" s="39">
        <v>1450</v>
      </c>
      <c r="I20" s="39">
        <v>205</v>
      </c>
      <c r="J20" s="39">
        <v>600</v>
      </c>
      <c r="K20" s="39">
        <v>1365</v>
      </c>
      <c r="L20" s="39">
        <v>2131.6779999999999</v>
      </c>
      <c r="M20" s="39">
        <v>-1720.46</v>
      </c>
      <c r="N20" s="39">
        <v>2694.5615600000001</v>
      </c>
      <c r="O20" s="39">
        <v>510</v>
      </c>
      <c r="P20" s="40">
        <v>24675.039560000001</v>
      </c>
      <c r="Q20" s="33"/>
      <c r="R20" s="33"/>
      <c r="S20" s="33"/>
      <c r="T20" s="33"/>
    </row>
    <row r="21" spans="1:20" ht="165" x14ac:dyDescent="0.25">
      <c r="A21" s="34" t="s">
        <v>52</v>
      </c>
      <c r="B21" s="39">
        <v>31.591999999999999</v>
      </c>
      <c r="C21" s="39">
        <v>14.468500000000001</v>
      </c>
      <c r="D21" s="39"/>
      <c r="E21" s="39"/>
      <c r="F21" s="39"/>
      <c r="G21" s="39"/>
      <c r="H21" s="39">
        <v>3.7250000000000001</v>
      </c>
      <c r="I21" s="39"/>
      <c r="J21" s="39">
        <v>7.0225799999999996</v>
      </c>
      <c r="K21" s="39">
        <v>4.0101599999999999</v>
      </c>
      <c r="L21" s="39"/>
      <c r="M21" s="39"/>
      <c r="N21" s="39"/>
      <c r="O21" s="39"/>
      <c r="P21" s="40">
        <v>60.818240000000003</v>
      </c>
      <c r="Q21" s="33"/>
      <c r="R21" s="33"/>
      <c r="S21" s="33"/>
      <c r="T21" s="33"/>
    </row>
    <row r="22" spans="1:20" ht="105" x14ac:dyDescent="0.25">
      <c r="A22" s="34" t="s">
        <v>53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>
        <v>-150</v>
      </c>
      <c r="N22" s="39"/>
      <c r="O22" s="39">
        <v>-150</v>
      </c>
      <c r="P22" s="40">
        <v>-300</v>
      </c>
      <c r="Q22" s="33"/>
      <c r="R22" s="33"/>
      <c r="S22" s="33"/>
      <c r="T22" s="33"/>
    </row>
    <row r="23" spans="1:20" ht="150" x14ac:dyDescent="0.25">
      <c r="A23" s="34" t="s">
        <v>54</v>
      </c>
      <c r="B23" s="39">
        <v>8160.0026900000003</v>
      </c>
      <c r="C23" s="39">
        <v>1635</v>
      </c>
      <c r="D23" s="39">
        <v>352</v>
      </c>
      <c r="E23" s="39">
        <v>205</v>
      </c>
      <c r="F23" s="39">
        <v>81</v>
      </c>
      <c r="G23" s="39">
        <v>313</v>
      </c>
      <c r="H23" s="39">
        <v>31.635999999999999</v>
      </c>
      <c r="I23" s="39"/>
      <c r="J23" s="39">
        <v>1099</v>
      </c>
      <c r="K23" s="39">
        <v>248.333</v>
      </c>
      <c r="L23" s="39">
        <v>300</v>
      </c>
      <c r="M23" s="39">
        <v>266.89999999999998</v>
      </c>
      <c r="N23" s="39">
        <v>370</v>
      </c>
      <c r="O23" s="39">
        <v>-4.234</v>
      </c>
      <c r="P23" s="40">
        <v>13057.63769</v>
      </c>
      <c r="Q23" s="33"/>
      <c r="R23" s="33"/>
      <c r="S23" s="33"/>
      <c r="T23" s="33"/>
    </row>
    <row r="24" spans="1:20" ht="150" x14ac:dyDescent="0.25">
      <c r="A24" s="34" t="s">
        <v>55</v>
      </c>
      <c r="B24" s="39">
        <v>80508.371870000003</v>
      </c>
      <c r="C24" s="39">
        <v>32358.727999999999</v>
      </c>
      <c r="D24" s="39">
        <v>8255.7000000000007</v>
      </c>
      <c r="E24" s="39">
        <v>4991</v>
      </c>
      <c r="F24" s="39">
        <v>1800</v>
      </c>
      <c r="G24" s="39">
        <v>5077.1000000000004</v>
      </c>
      <c r="H24" s="39">
        <v>2617.75</v>
      </c>
      <c r="I24" s="39">
        <v>338.7</v>
      </c>
      <c r="J24" s="39">
        <v>16251.82</v>
      </c>
      <c r="K24" s="39">
        <v>2321.4070000000002</v>
      </c>
      <c r="L24" s="39">
        <v>2503.9830000000002</v>
      </c>
      <c r="M24" s="39">
        <v>3022.4</v>
      </c>
      <c r="N24" s="39">
        <v>5416</v>
      </c>
      <c r="O24" s="39">
        <v>4473.5069000000003</v>
      </c>
      <c r="P24" s="40">
        <v>169936.46677</v>
      </c>
      <c r="Q24" s="33"/>
      <c r="R24" s="33"/>
      <c r="S24" s="33"/>
      <c r="T24" s="33"/>
    </row>
    <row r="25" spans="1:20" ht="90" x14ac:dyDescent="0.25">
      <c r="A25" s="34" t="s">
        <v>56</v>
      </c>
      <c r="B25" s="39">
        <v>21319.09186</v>
      </c>
      <c r="C25" s="39">
        <v>6621.1949999999997</v>
      </c>
      <c r="D25" s="39">
        <v>2831.5830000000001</v>
      </c>
      <c r="E25" s="39">
        <v>854</v>
      </c>
      <c r="F25" s="39">
        <v>529.4</v>
      </c>
      <c r="G25" s="39">
        <v>620</v>
      </c>
      <c r="H25" s="39">
        <v>223.04400000000001</v>
      </c>
      <c r="I25" s="39">
        <v>40</v>
      </c>
      <c r="J25" s="39">
        <v>399.49263000000002</v>
      </c>
      <c r="K25" s="39"/>
      <c r="L25" s="39">
        <v>126</v>
      </c>
      <c r="M25" s="39">
        <v>700</v>
      </c>
      <c r="N25" s="39">
        <v>1227.22162</v>
      </c>
      <c r="O25" s="39">
        <v>1371.461</v>
      </c>
      <c r="P25" s="40">
        <v>36862.489110000002</v>
      </c>
      <c r="Q25" s="33"/>
      <c r="R25" s="33"/>
      <c r="S25" s="33"/>
      <c r="T25" s="33"/>
    </row>
    <row r="26" spans="1:20" ht="120" x14ac:dyDescent="0.25">
      <c r="A26" s="34" t="s">
        <v>57</v>
      </c>
      <c r="B26" s="39">
        <v>2455.3140100000001</v>
      </c>
      <c r="C26" s="39">
        <v>1133.384</v>
      </c>
      <c r="D26" s="39">
        <v>197</v>
      </c>
      <c r="E26" s="39">
        <v>192</v>
      </c>
      <c r="F26" s="39">
        <v>50</v>
      </c>
      <c r="G26" s="39">
        <v>241.65</v>
      </c>
      <c r="H26" s="39">
        <v>83.95</v>
      </c>
      <c r="I26" s="39">
        <v>25</v>
      </c>
      <c r="J26" s="39">
        <v>393.45</v>
      </c>
      <c r="K26" s="39">
        <v>67.703999999999994</v>
      </c>
      <c r="L26" s="39">
        <v>100</v>
      </c>
      <c r="M26" s="39">
        <v>110.47</v>
      </c>
      <c r="N26" s="39">
        <v>91.661259999999999</v>
      </c>
      <c r="O26" s="39"/>
      <c r="P26" s="40">
        <v>5141.5832700000001</v>
      </c>
      <c r="Q26" s="33"/>
      <c r="R26" s="33"/>
      <c r="S26" s="33"/>
      <c r="T26" s="33"/>
    </row>
    <row r="27" spans="1:20" ht="90" x14ac:dyDescent="0.25">
      <c r="A27" s="34" t="s">
        <v>58</v>
      </c>
      <c r="B27" s="39">
        <v>1351.97236</v>
      </c>
      <c r="C27" s="39">
        <v>800</v>
      </c>
      <c r="D27" s="39"/>
      <c r="E27" s="39"/>
      <c r="F27" s="39"/>
      <c r="G27" s="39">
        <v>266.24932999999999</v>
      </c>
      <c r="H27" s="39"/>
      <c r="I27" s="39"/>
      <c r="J27" s="39">
        <v>167.47800000000001</v>
      </c>
      <c r="K27" s="39">
        <v>100</v>
      </c>
      <c r="L27" s="39"/>
      <c r="M27" s="39">
        <v>160</v>
      </c>
      <c r="N27" s="39"/>
      <c r="O27" s="39"/>
      <c r="P27" s="40">
        <v>2845.6996899999999</v>
      </c>
      <c r="Q27" s="33"/>
      <c r="R27" s="33"/>
      <c r="S27" s="33"/>
      <c r="T27" s="33"/>
    </row>
    <row r="28" spans="1:20" ht="120" x14ac:dyDescent="0.25">
      <c r="A28" s="34" t="s">
        <v>59</v>
      </c>
      <c r="B28" s="39"/>
      <c r="C28" s="39"/>
      <c r="D28" s="39"/>
      <c r="E28" s="39"/>
      <c r="F28" s="39"/>
      <c r="G28" s="39">
        <v>-294.45</v>
      </c>
      <c r="H28" s="39"/>
      <c r="I28" s="39"/>
      <c r="J28" s="39"/>
      <c r="K28" s="39">
        <v>782.1</v>
      </c>
      <c r="L28" s="39"/>
      <c r="M28" s="39"/>
      <c r="N28" s="39">
        <v>-1815.34</v>
      </c>
      <c r="O28" s="39"/>
      <c r="P28" s="40">
        <v>-1327.69</v>
      </c>
      <c r="Q28" s="33"/>
      <c r="R28" s="33"/>
      <c r="S28" s="33"/>
      <c r="T28" s="33"/>
    </row>
    <row r="29" spans="1:20" ht="210" x14ac:dyDescent="0.25">
      <c r="A29" s="34" t="s">
        <v>60</v>
      </c>
      <c r="B29" s="39">
        <v>200.54</v>
      </c>
      <c r="C29" s="39"/>
      <c r="D29" s="39"/>
      <c r="E29" s="39"/>
      <c r="F29" s="39"/>
      <c r="G29" s="39"/>
      <c r="H29" s="39"/>
      <c r="I29" s="39"/>
      <c r="J29" s="39">
        <v>59.335999999999999</v>
      </c>
      <c r="K29" s="39"/>
      <c r="L29" s="39"/>
      <c r="M29" s="39"/>
      <c r="N29" s="39"/>
      <c r="O29" s="39"/>
      <c r="P29" s="40">
        <v>259.87599999999998</v>
      </c>
      <c r="Q29" s="33"/>
      <c r="R29" s="33"/>
      <c r="S29" s="33"/>
      <c r="T29" s="33"/>
    </row>
    <row r="30" spans="1:20" ht="105" x14ac:dyDescent="0.25">
      <c r="A30" s="34" t="s">
        <v>61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>
        <v>2719.9319999999998</v>
      </c>
      <c r="P30" s="40">
        <v>2719.9319999999998</v>
      </c>
      <c r="Q30" s="33"/>
      <c r="R30" s="33"/>
      <c r="S30" s="33"/>
      <c r="T30" s="33"/>
    </row>
    <row r="31" spans="1:20" ht="150" x14ac:dyDescent="0.25">
      <c r="A31" s="34" t="s">
        <v>62</v>
      </c>
      <c r="B31" s="39">
        <v>6276.5548200000003</v>
      </c>
      <c r="C31" s="39">
        <v>2723.1239999999998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40">
        <v>8999.6788199999992</v>
      </c>
      <c r="Q31" s="33"/>
      <c r="R31" s="33"/>
      <c r="S31" s="33"/>
      <c r="T31" s="33"/>
    </row>
    <row r="32" spans="1:20" ht="60" x14ac:dyDescent="0.25">
      <c r="A32" s="34" t="s">
        <v>63</v>
      </c>
      <c r="B32" s="39"/>
      <c r="C32" s="39"/>
      <c r="D32" s="39"/>
      <c r="E32" s="39"/>
      <c r="F32" s="39"/>
      <c r="G32" s="39"/>
      <c r="H32" s="39"/>
      <c r="I32" s="39"/>
      <c r="J32" s="39">
        <v>37993</v>
      </c>
      <c r="K32" s="39"/>
      <c r="L32" s="39"/>
      <c r="M32" s="39"/>
      <c r="N32" s="39"/>
      <c r="O32" s="39"/>
      <c r="P32" s="40">
        <v>37993</v>
      </c>
      <c r="Q32" s="33"/>
      <c r="R32" s="33"/>
      <c r="S32" s="33"/>
      <c r="T32" s="33"/>
    </row>
    <row r="33" spans="1:20" ht="45" x14ac:dyDescent="0.25">
      <c r="A33" s="34" t="s">
        <v>64</v>
      </c>
      <c r="B33" s="39"/>
      <c r="C33" s="39"/>
      <c r="D33" s="39">
        <v>138.69999999999999</v>
      </c>
      <c r="E33" s="39">
        <v>297.2</v>
      </c>
      <c r="F33" s="39">
        <v>118.875</v>
      </c>
      <c r="G33" s="39">
        <v>39.625</v>
      </c>
      <c r="H33" s="39">
        <v>79.25</v>
      </c>
      <c r="I33" s="39">
        <v>45.05</v>
      </c>
      <c r="J33" s="39"/>
      <c r="K33" s="39">
        <v>105.45</v>
      </c>
      <c r="L33" s="39">
        <v>296.45</v>
      </c>
      <c r="M33" s="39">
        <v>317.60000000000002</v>
      </c>
      <c r="N33" s="39">
        <v>254.1</v>
      </c>
      <c r="O33" s="39">
        <v>254.1</v>
      </c>
      <c r="P33" s="40">
        <v>1946.4</v>
      </c>
      <c r="Q33" s="33"/>
      <c r="R33" s="33"/>
      <c r="S33" s="33"/>
      <c r="T33" s="33"/>
    </row>
    <row r="34" spans="1:20" x14ac:dyDescent="0.25">
      <c r="A34" s="31" t="s">
        <v>65</v>
      </c>
      <c r="B34" s="40">
        <v>472444.07114000001</v>
      </c>
      <c r="C34" s="40">
        <v>330924.5625</v>
      </c>
      <c r="D34" s="40">
        <v>88658.644499999995</v>
      </c>
      <c r="E34" s="40">
        <v>57239.612159999997</v>
      </c>
      <c r="F34" s="40">
        <v>23680.474999999999</v>
      </c>
      <c r="G34" s="40">
        <v>93195.340849999993</v>
      </c>
      <c r="H34" s="40">
        <v>41974.010549999999</v>
      </c>
      <c r="I34" s="40">
        <v>22846.38</v>
      </c>
      <c r="J34" s="40">
        <v>144447.17447999999</v>
      </c>
      <c r="K34" s="40">
        <v>27731.059720000001</v>
      </c>
      <c r="L34" s="40">
        <v>88051.482709999997</v>
      </c>
      <c r="M34" s="40">
        <v>45764.951840000002</v>
      </c>
      <c r="N34" s="40">
        <v>50568.976880000002</v>
      </c>
      <c r="O34" s="40">
        <v>60094.803610000003</v>
      </c>
      <c r="P34" s="40">
        <v>1547621.5459400001</v>
      </c>
      <c r="Q34" s="32"/>
      <c r="R34" s="32"/>
      <c r="S34" s="32"/>
      <c r="T34" s="32"/>
    </row>
  </sheetData>
  <pageMargins left="0.23622047244094491" right="0.17" top="0.31496062992125984" bottom="0.31496062992125984" header="0.19685039370078741" footer="0.15748031496062992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2018-11-26T04:29:01Z</dcterms:modified>
</cp:coreProperties>
</file>