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Бюджетополучатели!$E$9</definedName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EndDate">Бюджетополучатели!$E$10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Бюджетополучатели!$E$8</definedName>
    <definedName name="_xlnm.Print_Titles" localSheetId="0">Бюджетополучатели!$22:$23</definedName>
    <definedName name="_xlnm.Print_Titles" localSheetId="1">'Муниципальные районы'!$1:$3</definedName>
    <definedName name="_xlnm.Print_Area" localSheetId="0">Бюджетополучатели!$A$1:$D$67</definedName>
    <definedName name="_xlnm.Print_Area" localSheetId="1">'Муниципальные районы'!$A$1:$P$45</definedName>
  </definedNames>
  <calcPr calcId="162913" refMode="R1C1"/>
</workbook>
</file>

<file path=xl/calcChain.xml><?xml version="1.0" encoding="utf-8"?>
<calcChain xmlns="http://schemas.openxmlformats.org/spreadsheetml/2006/main">
  <c r="B32" i="1" l="1"/>
  <c r="D11" i="1"/>
  <c r="D10" i="1" s="1"/>
  <c r="D6" i="1" s="1"/>
  <c r="D14" i="1"/>
  <c r="E3" i="1" l="1"/>
  <c r="H1" i="1" l="1"/>
  <c r="F1" i="1" l="1"/>
  <c r="E6" i="1" s="1"/>
  <c r="A2" i="1" s="1"/>
  <c r="G3" i="1" l="1"/>
  <c r="F3" i="1" l="1"/>
  <c r="A2" i="2"/>
  <c r="G1" i="1" l="1"/>
  <c r="G2" i="1"/>
  <c r="F2" i="1"/>
</calcChain>
</file>

<file path=xl/sharedStrings.xml><?xml version="1.0" encoding="utf-8"?>
<sst xmlns="http://schemas.openxmlformats.org/spreadsheetml/2006/main" count="130" uniqueCount="129">
  <si>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</si>
  <si>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</si>
  <si>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</si>
  <si>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</si>
  <si>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</si>
  <si>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</si>
  <si>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</si>
  <si>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</si>
  <si>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</si>
  <si>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</si>
  <si>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</si>
  <si>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</si>
  <si>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</si>
  <si>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</si>
  <si>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</si>
  <si>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</si>
  <si>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</si>
  <si>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</si>
  <si>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</si>
  <si>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</si>
  <si>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</si>
  <si>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</si>
  <si>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</si>
  <si>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</si>
  <si>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</si>
  <si>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</si>
  <si>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</si>
  <si>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</si>
  <si>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</si>
  <si>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</si>
  <si>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</si>
  <si>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</si>
  <si>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</si>
  <si>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01.01.2018</t>
  </si>
  <si>
    <t>01.12.2018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</si>
  <si>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</si>
  <si>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</si>
  <si>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</si>
  <si>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</si>
  <si>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</si>
  <si>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</si>
  <si>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</si>
  <si>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</si>
  <si>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</si>
  <si>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</si>
  <si>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</si>
  <si>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</si>
  <si>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</si>
  <si>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</si>
  <si>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</si>
  <si>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</si>
  <si>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</si>
  <si>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</si>
  <si>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</si>
  <si>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</si>
  <si>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</si>
  <si>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</si>
  <si>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</si>
  <si>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</si>
  <si>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</si>
  <si>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выполнение работ по капитальному ремонту фасада здания филиала МКУК "Пенжинский межпоселенческий централизованный культурно-досуговый комплекс" в с. Слаутное Пенжинского района Камчатского края</t>
  </si>
  <si>
    <t>Иные межбюджетные трансферты на приобретение сценической конструкции для МКУК Центр культуры и досуга «Сельский дом культуры с. Хаилино»</t>
  </si>
  <si>
    <t>Иные межбюджетные трансферты на проведение ремонтных работ здания филиала МКУК «Пенжинский межпоселенческий централизованный культурно-досуговый комплекс" в с. Манилы Пенжинского района Камчатского края</t>
  </si>
  <si>
    <t>Иные межбюджетные трансферты на проведение работ по благоустройству территории филиала МКУК «Пенжинский межпоселенческий централизованный культурно-досуговый комплекс" в с. Манилы Пенжинского района Камчатского края</t>
  </si>
  <si>
    <t>Иные межбюджетные трансферты на монтаж оборудования в котельной № 4  с. Тигиль Тигильского района Камчатского края</t>
  </si>
  <si>
    <t>Иные межбюджетные трансферты на проведение краевого фестиваля "Сохраним лососей ВМЕСТЕ!" в Усть-Большерецком муниципальном районе</t>
  </si>
  <si>
    <t>Иные межбюджетные трансферты на проведение ремонтных работ здания филиала МКУК "Центр культуры и досуга" в с. Ачайваям Олюторского района Камчатского края</t>
  </si>
  <si>
    <t>Иные межбюджетные трансферты на оснащение муниципальных образовательных организаций в Камчатском крае автоматическими приборами погодного регулирования, а также оборудованием для комфортного пребывания детей в муниципальных образовательных организациях в Камчатском крае в межотопительный период</t>
  </si>
  <si>
    <t>Иные межбюджетные трансферты на проведение ремонтных работ в помещении концертного зала МБУК «Дом культуры «Галактика» Елизовского муниципального района Камчатского края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</si>
  <si>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</si>
  <si>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</si>
  <si>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Выплата единовременного пособия при всех формах устройства детей, лишенных родительского попечения, в семью</t>
  </si>
  <si>
    <t>Реализация мероприятий по обеспечению жильем молодых семей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</si>
  <si>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</si>
  <si>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</si>
  <si>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</si>
  <si>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</si>
  <si>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</si>
  <si>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</si>
  <si>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</si>
  <si>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</si>
  <si>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</si>
  <si>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</si>
  <si>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</si>
  <si>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</si>
  <si>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</si>
  <si>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</si>
  <si>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</si>
  <si>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</si>
  <si>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</si>
  <si>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</si>
  <si>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</si>
  <si>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</si>
  <si>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</si>
  <si>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</si>
  <si>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</si>
  <si>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</si>
  <si>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</si>
  <si>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</si>
  <si>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</si>
  <si>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</si>
  <si>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</si>
  <si>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</si>
  <si>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</si>
  <si>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</si>
  <si>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</si>
  <si>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</si>
  <si>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</si>
  <si>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</si>
  <si>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</si>
  <si>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</si>
  <si>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</si>
  <si>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</si>
  <si>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</si>
  <si>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</si>
  <si>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</si>
  <si>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</si>
  <si>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30.11.2018</t>
  </si>
  <si>
    <t>01.11.2018</t>
  </si>
  <si>
    <t>Остатки средств на 01.11.2018 года</t>
  </si>
  <si>
    <t>Остатки средств на 01.12.2018 года</t>
  </si>
  <si>
    <t>Иные межбюджетные трансферты на обеспечение членов Совета Федерации и их помощников в субъектах Российской Федерации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</si>
  <si>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</si>
  <si>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>Иные межбюджетные трансферты на реализацию отдельных полномочий в области лекарственного обеспечения за счет средств резервного фонда Правительства Российской Федерации</t>
  </si>
  <si>
    <t>Иные межбюджетные трансферты в целях развития паллиативной медицинской помощи за счет средств резервного фонда Правительства Российской Федерации</t>
  </si>
  <si>
    <t>Иные межбюджетные трансферты на приобретение мобильного сценического комплекса за счет средств резервного фонда Президента Российской Федерации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</si>
  <si>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</si>
  <si>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Процентные платежи по кредиту</t>
  </si>
  <si>
    <t xml:space="preserve">Примечание: Отрицательные значения сложились за счет возврата неиспользованных средств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</si>
</sst>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0" fontId="0" fillId="0" borderId="0" xfId="0"/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0" fontId="19" fillId="0" borderId="0" xfId="0" applyFont="1"/>
    <xf numFmtId="164" fontId="3" fillId="0" borderId="4" xfId="0" applyNumberFormat="1" applyFont="1" applyBorder="1" applyAlignment="1">
      <alignment horizontal="right" vertical="center" wrapText="1"/>
    </xf>
    <xf numFmtId="0" fontId="0" fillId="0" borderId="0" xfId="0"/>
    <xf numFmtId="49" fontId="3" fillId="0" borderId="4" xfId="0" applyNumberFormat="1" applyFont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view="pageBreakPreview" topLeftCell="A22" zoomScaleNormal="100" zoomScaleSheetLayoutView="100" workbookViewId="0">
      <selection activeCell="D7" sqref="D7"/>
    </sheetView>
  </sheetViews>
  <sheetFormatPr defaultRowHeight="14.4" x14ac:dyDescent="0.3"/>
  <cols>
    <col min="1" max="1" width="73.6640625" customWidth="1"/>
    <col min="2" max="2" width="18.77734375" customWidth="1"/>
    <col min="3" max="3" width="20.33203125" customWidth="1"/>
    <col min="4" max="4" width="18.3320312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1" t="s">
        <v>9</v>
      </c>
      <c r="B1" s="41"/>
      <c r="C1" s="41"/>
      <c r="D1" s="41"/>
      <c r="E1" s="28" t="s">
        <v>118</v>
      </c>
      <c r="F1" s="29" t="str">
        <f>TEXT(E1,"[$-FC19]ММ")</f>
        <v>11</v>
      </c>
      <c r="G1" s="29" t="str">
        <f>TEXT(E1,"[$-FC19]ДД.ММ.ГГГ \г")</f>
        <v>01.11.2018 г</v>
      </c>
      <c r="H1" s="29" t="str">
        <f>TEXT(E1,"[$-FC19]ГГГГ")</f>
        <v>2018</v>
      </c>
    </row>
    <row r="2" spans="1:8" ht="15.6" x14ac:dyDescent="0.3">
      <c r="A2" s="41" t="str">
        <f>CONCATENATE("доходов и расходов краевого бюджета за ",period," ",H1," года")</f>
        <v>доходов и расходов краевого бюджета за ноябрь 2018 года</v>
      </c>
      <c r="B2" s="41"/>
      <c r="C2" s="41"/>
      <c r="D2" s="41"/>
      <c r="E2" s="28" t="s">
        <v>117</v>
      </c>
      <c r="F2" s="29" t="str">
        <f>TEXT(E2,"[$-FC19]ДД ММММ ГГГ \г")</f>
        <v>30 ноября 2018 г</v>
      </c>
      <c r="G2" s="29" t="str">
        <f>TEXT(E2,"[$-FC19]ДД.ММ.ГГГ \г")</f>
        <v>30.11.2018 г</v>
      </c>
      <c r="H2" s="30"/>
    </row>
    <row r="3" spans="1:8" x14ac:dyDescent="0.3">
      <c r="A3" s="1"/>
      <c r="B3" s="2"/>
      <c r="C3" s="2"/>
      <c r="D3" s="3"/>
      <c r="E3" s="29">
        <f>EndDate+1</f>
        <v>43436</v>
      </c>
      <c r="F3" s="29" t="str">
        <f>TEXT(E3,"[$-FC19]ДД ММММ ГГГ \г")</f>
        <v>02 декабря 2018 г</v>
      </c>
      <c r="G3" s="29" t="str">
        <f>TEXT(E3,"[$-FC19]ДД.ММ.ГГГ \г")</f>
        <v>02.12.2018 г</v>
      </c>
      <c r="H3" s="29"/>
    </row>
    <row r="4" spans="1:8" x14ac:dyDescent="0.3">
      <c r="A4" s="4"/>
      <c r="B4" s="5"/>
      <c r="C4" s="5"/>
      <c r="D4" s="6" t="s">
        <v>0</v>
      </c>
      <c r="E4" s="29"/>
      <c r="F4" s="29"/>
      <c r="G4" s="29"/>
      <c r="H4" s="29"/>
    </row>
    <row r="5" spans="1:8" x14ac:dyDescent="0.3">
      <c r="A5" s="42" t="s">
        <v>119</v>
      </c>
      <c r="B5" s="43"/>
      <c r="C5" s="43"/>
      <c r="D5" s="62">
        <v>3477325.7</v>
      </c>
      <c r="E5" s="30"/>
      <c r="F5" s="29"/>
      <c r="G5" s="29"/>
      <c r="H5" s="29"/>
    </row>
    <row r="6" spans="1:8" x14ac:dyDescent="0.3">
      <c r="A6" s="45" t="s">
        <v>1</v>
      </c>
      <c r="B6" s="51"/>
      <c r="C6" s="51"/>
      <c r="D6" s="7">
        <f>D10-D8-D7</f>
        <v>2208995.5683100009</v>
      </c>
      <c r="E6" s="29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ноябрь</v>
      </c>
      <c r="F6" s="29"/>
      <c r="G6" s="29"/>
      <c r="H6" s="29"/>
    </row>
    <row r="7" spans="1:8" s="60" customFormat="1" ht="28.2" customHeight="1" x14ac:dyDescent="0.3">
      <c r="A7" s="45" t="s">
        <v>126</v>
      </c>
      <c r="B7" s="51"/>
      <c r="C7" s="51"/>
      <c r="D7" s="61">
        <v>1000000</v>
      </c>
      <c r="E7" s="63"/>
      <c r="F7" s="63"/>
      <c r="G7" s="63"/>
      <c r="H7" s="63"/>
    </row>
    <row r="8" spans="1:8" x14ac:dyDescent="0.3">
      <c r="A8" s="52" t="s">
        <v>10</v>
      </c>
      <c r="B8" s="51"/>
      <c r="C8" s="51"/>
      <c r="D8" s="9">
        <v>4253455</v>
      </c>
      <c r="E8" s="29"/>
      <c r="F8" s="29"/>
      <c r="G8" s="29"/>
      <c r="H8" s="29"/>
    </row>
    <row r="9" spans="1:8" x14ac:dyDescent="0.3">
      <c r="A9" s="52" t="s">
        <v>11</v>
      </c>
      <c r="B9" s="51"/>
      <c r="C9" s="51"/>
      <c r="D9" s="9">
        <v>973646.9</v>
      </c>
      <c r="E9" s="29" t="s">
        <v>33</v>
      </c>
    </row>
    <row r="10" spans="1:8" x14ac:dyDescent="0.3">
      <c r="A10" s="53" t="s">
        <v>12</v>
      </c>
      <c r="B10" s="54"/>
      <c r="C10" s="54"/>
      <c r="D10" s="9">
        <f>D12+D11-D5</f>
        <v>7462450.5683100009</v>
      </c>
      <c r="E10" s="29" t="s">
        <v>34</v>
      </c>
    </row>
    <row r="11" spans="1:8" x14ac:dyDescent="0.3">
      <c r="A11" s="53" t="s">
        <v>13</v>
      </c>
      <c r="B11" s="54"/>
      <c r="C11" s="54"/>
      <c r="D11" s="9">
        <f>B67+'Муниципальные районы'!P43</f>
        <v>7423487.8683100007</v>
      </c>
    </row>
    <row r="12" spans="1:8" x14ac:dyDescent="0.3">
      <c r="A12" s="44" t="s">
        <v>120</v>
      </c>
      <c r="B12" s="45"/>
      <c r="C12" s="45"/>
      <c r="D12" s="8">
        <v>3516288.4</v>
      </c>
    </row>
    <row r="13" spans="1:8" x14ac:dyDescent="0.3">
      <c r="A13" s="55" t="s">
        <v>14</v>
      </c>
      <c r="B13" s="56"/>
      <c r="C13" s="56"/>
      <c r="D13" s="8"/>
    </row>
    <row r="14" spans="1:8" x14ac:dyDescent="0.3">
      <c r="A14" s="55" t="s">
        <v>15</v>
      </c>
      <c r="B14" s="56"/>
      <c r="C14" s="56"/>
      <c r="D14" s="59">
        <f>SUM(D15:D19)</f>
        <v>54052.7</v>
      </c>
    </row>
    <row r="15" spans="1:8" ht="26.4" customHeight="1" x14ac:dyDescent="0.3">
      <c r="A15" s="57" t="s">
        <v>121</v>
      </c>
      <c r="B15" s="45"/>
      <c r="C15" s="45"/>
      <c r="D15" s="58">
        <v>20</v>
      </c>
    </row>
    <row r="16" spans="1:8" ht="26.4" customHeight="1" x14ac:dyDescent="0.3">
      <c r="A16" s="57" t="s">
        <v>122</v>
      </c>
      <c r="B16" s="45"/>
      <c r="C16" s="45"/>
      <c r="D16" s="58">
        <v>798</v>
      </c>
    </row>
    <row r="17" spans="1:4" ht="26.4" customHeight="1" x14ac:dyDescent="0.3">
      <c r="A17" s="57" t="s">
        <v>123</v>
      </c>
      <c r="B17" s="45"/>
      <c r="C17" s="45"/>
      <c r="D17" s="58">
        <v>123.1</v>
      </c>
    </row>
    <row r="18" spans="1:4" ht="26.4" customHeight="1" x14ac:dyDescent="0.3">
      <c r="A18" s="57" t="s">
        <v>124</v>
      </c>
      <c r="B18" s="45"/>
      <c r="C18" s="45"/>
      <c r="D18" s="58">
        <v>23871.9</v>
      </c>
    </row>
    <row r="19" spans="1:4" ht="26.4" customHeight="1" x14ac:dyDescent="0.3">
      <c r="A19" s="57" t="s">
        <v>125</v>
      </c>
      <c r="B19" s="45"/>
      <c r="C19" s="45"/>
      <c r="D19" s="58">
        <v>29239.7</v>
      </c>
    </row>
    <row r="20" spans="1:4" x14ac:dyDescent="0.3">
      <c r="A20" s="23"/>
      <c r="B20" s="24"/>
      <c r="C20" s="24"/>
      <c r="D20" s="22"/>
    </row>
    <row r="21" spans="1:4" x14ac:dyDescent="0.3">
      <c r="A21" s="25" t="s">
        <v>16</v>
      </c>
      <c r="B21" s="10"/>
      <c r="C21" s="10"/>
      <c r="D21" s="11"/>
    </row>
    <row r="22" spans="1:4" x14ac:dyDescent="0.3">
      <c r="A22" s="46" t="s">
        <v>17</v>
      </c>
      <c r="B22" s="48" t="s">
        <v>2</v>
      </c>
      <c r="C22" s="49" t="s">
        <v>3</v>
      </c>
      <c r="D22" s="50"/>
    </row>
    <row r="23" spans="1:4" ht="53.4" customHeight="1" x14ac:dyDescent="0.3">
      <c r="A23" s="47"/>
      <c r="B23" s="48"/>
      <c r="C23" s="26" t="s">
        <v>4</v>
      </c>
      <c r="D23" s="26" t="s">
        <v>5</v>
      </c>
    </row>
    <row r="24" spans="1:4" x14ac:dyDescent="0.3">
      <c r="A24" s="12" t="s">
        <v>75</v>
      </c>
      <c r="B24" s="37">
        <v>15616.88024</v>
      </c>
      <c r="C24" s="37">
        <v>10067.07999</v>
      </c>
      <c r="D24" s="37">
        <v>1819.67139</v>
      </c>
    </row>
    <row r="25" spans="1:4" x14ac:dyDescent="0.3">
      <c r="A25" s="12" t="s">
        <v>76</v>
      </c>
      <c r="B25" s="37">
        <v>9553.7806799999998</v>
      </c>
      <c r="C25" s="37">
        <v>7215.2868099999996</v>
      </c>
      <c r="D25" s="37">
        <v>1755.13302</v>
      </c>
    </row>
    <row r="26" spans="1:4" x14ac:dyDescent="0.3">
      <c r="A26" s="12" t="s">
        <v>77</v>
      </c>
      <c r="B26" s="37">
        <v>6555.4130299999997</v>
      </c>
      <c r="C26" s="37">
        <v>5833.7741400000004</v>
      </c>
      <c r="D26" s="37">
        <v>721.63888999999995</v>
      </c>
    </row>
    <row r="27" spans="1:4" x14ac:dyDescent="0.3">
      <c r="A27" s="12" t="s">
        <v>78</v>
      </c>
      <c r="B27" s="37">
        <v>82568.254730000001</v>
      </c>
      <c r="C27" s="37">
        <v>28600.568950000001</v>
      </c>
      <c r="D27" s="37">
        <v>5588.96425</v>
      </c>
    </row>
    <row r="28" spans="1:4" ht="27.6" x14ac:dyDescent="0.3">
      <c r="A28" s="12" t="s">
        <v>79</v>
      </c>
      <c r="B28" s="37">
        <v>88930.426819999993</v>
      </c>
      <c r="C28" s="37">
        <v>3816.6020800000001</v>
      </c>
      <c r="D28" s="37">
        <v>982.01372000000003</v>
      </c>
    </row>
    <row r="29" spans="1:4" x14ac:dyDescent="0.3">
      <c r="A29" s="12" t="s">
        <v>80</v>
      </c>
      <c r="B29" s="37">
        <v>41342.2693</v>
      </c>
      <c r="C29" s="37">
        <v>3559.90571</v>
      </c>
      <c r="D29" s="37">
        <v>480.97651999999999</v>
      </c>
    </row>
    <row r="30" spans="1:4" x14ac:dyDescent="0.3">
      <c r="A30" s="12" t="s">
        <v>81</v>
      </c>
      <c r="B30" s="37">
        <v>77117.231599999999</v>
      </c>
      <c r="C30" s="37">
        <v>2111.41158</v>
      </c>
      <c r="D30" s="37">
        <v>307.00139999999999</v>
      </c>
    </row>
    <row r="31" spans="1:4" ht="27.6" x14ac:dyDescent="0.3">
      <c r="A31" s="12" t="s">
        <v>82</v>
      </c>
      <c r="B31" s="37">
        <v>884331.05260000005</v>
      </c>
      <c r="C31" s="37">
        <v>4193.6396500000001</v>
      </c>
      <c r="D31" s="37">
        <v>1239.6280099999999</v>
      </c>
    </row>
    <row r="32" spans="1:4" x14ac:dyDescent="0.3">
      <c r="A32" s="12" t="s">
        <v>83</v>
      </c>
      <c r="B32" s="37">
        <f>21716.95456-7000</f>
        <v>14716.954559999998</v>
      </c>
      <c r="C32" s="37">
        <v>7674.79018</v>
      </c>
      <c r="D32" s="37">
        <v>1585.5503699999999</v>
      </c>
    </row>
    <row r="33" spans="1:4" x14ac:dyDescent="0.3">
      <c r="A33" s="12" t="s">
        <v>84</v>
      </c>
      <c r="B33" s="37">
        <v>233395.05072999999</v>
      </c>
      <c r="C33" s="37">
        <v>6529.6318499999998</v>
      </c>
      <c r="D33" s="37">
        <v>1512.62429</v>
      </c>
    </row>
    <row r="34" spans="1:4" x14ac:dyDescent="0.3">
      <c r="A34" s="12" t="s">
        <v>85</v>
      </c>
      <c r="B34" s="37">
        <v>409126.91450999997</v>
      </c>
      <c r="C34" s="37">
        <v>14283.7616</v>
      </c>
      <c r="D34" s="37">
        <v>3132.6482999999998</v>
      </c>
    </row>
    <row r="35" spans="1:4" x14ac:dyDescent="0.3">
      <c r="A35" s="12" t="s">
        <v>86</v>
      </c>
      <c r="B35" s="37">
        <v>760320.82794999995</v>
      </c>
      <c r="C35" s="37">
        <v>19781.315139999999</v>
      </c>
      <c r="D35" s="37">
        <v>3827.8269700000001</v>
      </c>
    </row>
    <row r="36" spans="1:4" x14ac:dyDescent="0.3">
      <c r="A36" s="12" t="s">
        <v>87</v>
      </c>
      <c r="B36" s="37">
        <v>560581.77213000006</v>
      </c>
      <c r="C36" s="37">
        <v>21535.659439999999</v>
      </c>
      <c r="D36" s="37">
        <v>4159.8300499999996</v>
      </c>
    </row>
    <row r="37" spans="1:4" x14ac:dyDescent="0.3">
      <c r="A37" s="12" t="s">
        <v>88</v>
      </c>
      <c r="B37" s="37">
        <v>80258.675820000004</v>
      </c>
      <c r="C37" s="37">
        <v>2268.61294</v>
      </c>
      <c r="D37" s="37">
        <v>504.60739000000001</v>
      </c>
    </row>
    <row r="38" spans="1:4" x14ac:dyDescent="0.3">
      <c r="A38" s="12" t="s">
        <v>89</v>
      </c>
      <c r="B38" s="37">
        <v>97271.394419999997</v>
      </c>
      <c r="C38" s="37">
        <v>57371.132140000002</v>
      </c>
      <c r="D38" s="37">
        <v>17080.008559999998</v>
      </c>
    </row>
    <row r="39" spans="1:4" x14ac:dyDescent="0.3">
      <c r="A39" s="12" t="s">
        <v>90</v>
      </c>
      <c r="B39" s="37">
        <v>8469.9878599999993</v>
      </c>
      <c r="C39" s="37">
        <v>1843.9700600000001</v>
      </c>
      <c r="D39" s="37">
        <v>221.30965</v>
      </c>
    </row>
    <row r="40" spans="1:4" x14ac:dyDescent="0.3">
      <c r="A40" s="12" t="s">
        <v>91</v>
      </c>
      <c r="B40" s="37">
        <v>60649.534189999998</v>
      </c>
      <c r="C40" s="37">
        <v>8023.7196599999997</v>
      </c>
      <c r="D40" s="37">
        <v>1979.9708700000001</v>
      </c>
    </row>
    <row r="41" spans="1:4" x14ac:dyDescent="0.3">
      <c r="A41" s="12" t="s">
        <v>92</v>
      </c>
      <c r="B41" s="37">
        <v>4244.3785399999997</v>
      </c>
      <c r="C41" s="37">
        <v>2577.4620300000001</v>
      </c>
      <c r="D41" s="37">
        <v>1286.53142</v>
      </c>
    </row>
    <row r="42" spans="1:4" x14ac:dyDescent="0.3">
      <c r="A42" s="12" t="s">
        <v>93</v>
      </c>
      <c r="B42" s="37">
        <v>4607.0485200000003</v>
      </c>
      <c r="C42" s="37">
        <v>2872.57773</v>
      </c>
      <c r="D42" s="37">
        <v>640.47013000000004</v>
      </c>
    </row>
    <row r="43" spans="1:4" x14ac:dyDescent="0.3">
      <c r="A43" s="12" t="s">
        <v>94</v>
      </c>
      <c r="B43" s="37">
        <v>44888.807350000003</v>
      </c>
      <c r="C43" s="37">
        <v>17350.333920000001</v>
      </c>
      <c r="D43" s="37">
        <v>4163.8771299999999</v>
      </c>
    </row>
    <row r="44" spans="1:4" x14ac:dyDescent="0.3">
      <c r="A44" s="12" t="s">
        <v>95</v>
      </c>
      <c r="B44" s="37">
        <v>15739.94499</v>
      </c>
      <c r="C44" s="37">
        <v>817.18890999999996</v>
      </c>
      <c r="D44" s="37">
        <v>198.20688000000001</v>
      </c>
    </row>
    <row r="45" spans="1:4" x14ac:dyDescent="0.3">
      <c r="A45" s="12" t="s">
        <v>96</v>
      </c>
      <c r="B45" s="37">
        <v>464506.14971000003</v>
      </c>
      <c r="C45" s="37">
        <v>6422.7748600000004</v>
      </c>
      <c r="D45" s="37">
        <v>1514.45992</v>
      </c>
    </row>
    <row r="46" spans="1:4" x14ac:dyDescent="0.3">
      <c r="A46" s="12" t="s">
        <v>97</v>
      </c>
      <c r="B46" s="37">
        <v>26810.835879999999</v>
      </c>
      <c r="C46" s="37">
        <v>16616.64444</v>
      </c>
      <c r="D46" s="37">
        <v>4303.4821599999996</v>
      </c>
    </row>
    <row r="47" spans="1:4" x14ac:dyDescent="0.3">
      <c r="A47" s="12" t="s">
        <v>98</v>
      </c>
      <c r="B47" s="37">
        <v>3229.1089000000002</v>
      </c>
      <c r="C47" s="37">
        <v>2445.2564600000001</v>
      </c>
      <c r="D47" s="37">
        <v>519.79231000000004</v>
      </c>
    </row>
    <row r="48" spans="1:4" x14ac:dyDescent="0.3">
      <c r="A48" s="12" t="s">
        <v>99</v>
      </c>
      <c r="B48" s="37">
        <v>1453.2726399999999</v>
      </c>
      <c r="C48" s="37">
        <v>1009.93</v>
      </c>
      <c r="D48" s="37">
        <v>219.988</v>
      </c>
    </row>
    <row r="49" spans="1:4" x14ac:dyDescent="0.3">
      <c r="A49" s="12" t="s">
        <v>100</v>
      </c>
      <c r="B49" s="37">
        <v>2545.7713899999999</v>
      </c>
      <c r="C49" s="37">
        <v>1917.7468699999999</v>
      </c>
      <c r="D49" s="37">
        <v>101.31323999999999</v>
      </c>
    </row>
    <row r="50" spans="1:4" x14ac:dyDescent="0.3">
      <c r="A50" s="12" t="s">
        <v>101</v>
      </c>
      <c r="B50" s="37">
        <v>4515.6778700000004</v>
      </c>
      <c r="C50" s="37">
        <v>3262.14408</v>
      </c>
      <c r="D50" s="37">
        <v>1022.62635</v>
      </c>
    </row>
    <row r="51" spans="1:4" x14ac:dyDescent="0.3">
      <c r="A51" s="12" t="s">
        <v>102</v>
      </c>
      <c r="B51" s="37">
        <v>1328.01172</v>
      </c>
      <c r="C51" s="37">
        <v>965.95024000000001</v>
      </c>
      <c r="D51" s="37">
        <v>186.73544999999999</v>
      </c>
    </row>
    <row r="52" spans="1:4" x14ac:dyDescent="0.3">
      <c r="A52" s="12" t="s">
        <v>103</v>
      </c>
      <c r="B52" s="37">
        <v>1161.5884900000001</v>
      </c>
      <c r="C52" s="37">
        <v>737.24632999999994</v>
      </c>
      <c r="D52" s="37">
        <v>309.54171000000002</v>
      </c>
    </row>
    <row r="53" spans="1:4" x14ac:dyDescent="0.3">
      <c r="A53" s="12" t="s">
        <v>104</v>
      </c>
      <c r="B53" s="37">
        <v>3584.0511000000001</v>
      </c>
      <c r="C53" s="37">
        <v>2622.9002399999999</v>
      </c>
      <c r="D53" s="37">
        <v>370.87272000000002</v>
      </c>
    </row>
    <row r="54" spans="1:4" x14ac:dyDescent="0.3">
      <c r="A54" s="12" t="s">
        <v>105</v>
      </c>
      <c r="B54" s="37">
        <v>1067113.7729499999</v>
      </c>
      <c r="C54" s="37">
        <v>22922.09994</v>
      </c>
      <c r="D54" s="37">
        <v>6665.5843800000002</v>
      </c>
    </row>
    <row r="55" spans="1:4" x14ac:dyDescent="0.3">
      <c r="A55" s="12" t="s">
        <v>106</v>
      </c>
      <c r="B55" s="37">
        <v>307.45073000000002</v>
      </c>
      <c r="C55" s="37">
        <v>254.26193000000001</v>
      </c>
      <c r="D55" s="37">
        <v>25.93468</v>
      </c>
    </row>
    <row r="56" spans="1:4" x14ac:dyDescent="0.3">
      <c r="A56" s="12" t="s">
        <v>107</v>
      </c>
      <c r="B56" s="37">
        <v>7986.1831499999998</v>
      </c>
      <c r="C56" s="37">
        <v>4344.4697800000004</v>
      </c>
      <c r="D56" s="37">
        <v>727.86415999999997</v>
      </c>
    </row>
    <row r="57" spans="1:4" x14ac:dyDescent="0.3">
      <c r="A57" s="12" t="s">
        <v>108</v>
      </c>
      <c r="B57" s="37">
        <v>110528.69839000001</v>
      </c>
      <c r="C57" s="37">
        <v>2938.8393099999998</v>
      </c>
      <c r="D57" s="37">
        <v>537.80667000000005</v>
      </c>
    </row>
    <row r="58" spans="1:4" x14ac:dyDescent="0.3">
      <c r="A58" s="12" t="s">
        <v>109</v>
      </c>
      <c r="B58" s="37">
        <v>42348.863299999997</v>
      </c>
      <c r="C58" s="37">
        <v>17461.15322</v>
      </c>
      <c r="D58" s="37">
        <v>3994.9302499999999</v>
      </c>
    </row>
    <row r="59" spans="1:4" x14ac:dyDescent="0.3">
      <c r="A59" s="12" t="s">
        <v>110</v>
      </c>
      <c r="B59" s="37">
        <v>18401.53959</v>
      </c>
      <c r="C59" s="37">
        <v>2588.4331999999999</v>
      </c>
      <c r="D59" s="37">
        <v>396.38886000000002</v>
      </c>
    </row>
    <row r="60" spans="1:4" x14ac:dyDescent="0.3">
      <c r="A60" s="12" t="s">
        <v>111</v>
      </c>
      <c r="B60" s="37">
        <v>4616.00893</v>
      </c>
      <c r="C60" s="37">
        <v>1986.28575</v>
      </c>
      <c r="D60" s="37">
        <v>349.42791</v>
      </c>
    </row>
    <row r="61" spans="1:4" x14ac:dyDescent="0.3">
      <c r="A61" s="12" t="s">
        <v>112</v>
      </c>
      <c r="B61" s="37">
        <v>4178.9686899999997</v>
      </c>
      <c r="C61" s="37">
        <v>2534.7130000000002</v>
      </c>
      <c r="D61" s="37">
        <v>251.52167</v>
      </c>
    </row>
    <row r="62" spans="1:4" x14ac:dyDescent="0.3">
      <c r="A62" s="12" t="s">
        <v>113</v>
      </c>
      <c r="B62" s="37">
        <v>60487.978620000002</v>
      </c>
      <c r="C62" s="37">
        <v>2794.7308499999999</v>
      </c>
      <c r="D62" s="37">
        <v>510.40233999999998</v>
      </c>
    </row>
    <row r="63" spans="1:4" x14ac:dyDescent="0.3">
      <c r="A63" s="12" t="s">
        <v>114</v>
      </c>
      <c r="B63" s="37">
        <v>3860.86976</v>
      </c>
      <c r="C63" s="37">
        <v>724.81070999999997</v>
      </c>
      <c r="D63" s="37">
        <v>96.465410000000006</v>
      </c>
    </row>
    <row r="64" spans="1:4" x14ac:dyDescent="0.3">
      <c r="A64" s="12" t="s">
        <v>115</v>
      </c>
      <c r="B64" s="37">
        <v>3525.7819199999999</v>
      </c>
      <c r="C64" s="37">
        <v>681.95204000000001</v>
      </c>
      <c r="D64" s="37">
        <v>73.967029999999994</v>
      </c>
    </row>
    <row r="65" spans="1:4" x14ac:dyDescent="0.3">
      <c r="A65" s="12" t="s">
        <v>116</v>
      </c>
      <c r="B65" s="37">
        <v>431358.29745000001</v>
      </c>
      <c r="C65" s="37">
        <v>586.54755</v>
      </c>
      <c r="D65" s="37">
        <v>120.64735</v>
      </c>
    </row>
    <row r="66" spans="1:4" s="65" customFormat="1" x14ac:dyDescent="0.3">
      <c r="A66" s="66" t="s">
        <v>127</v>
      </c>
      <c r="B66" s="64">
        <v>7000</v>
      </c>
      <c r="C66" s="64"/>
      <c r="D66" s="64"/>
    </row>
    <row r="67" spans="1:4" x14ac:dyDescent="0.3">
      <c r="A67" s="27" t="s">
        <v>2</v>
      </c>
      <c r="B67" s="38">
        <v>5771135.4817500003</v>
      </c>
      <c r="C67" s="38">
        <v>324147.31530999998</v>
      </c>
      <c r="D67" s="38">
        <v>75488.241779999997</v>
      </c>
    </row>
  </sheetData>
  <mergeCells count="20">
    <mergeCell ref="A19:C19"/>
    <mergeCell ref="A7:C7"/>
    <mergeCell ref="A16:C16"/>
    <mergeCell ref="A17:C17"/>
    <mergeCell ref="A18:C18"/>
    <mergeCell ref="A1:D1"/>
    <mergeCell ref="A2:D2"/>
    <mergeCell ref="A5:C5"/>
    <mergeCell ref="A12:C12"/>
    <mergeCell ref="A22:A23"/>
    <mergeCell ref="B22:B23"/>
    <mergeCell ref="C22:D22"/>
    <mergeCell ref="A6:C6"/>
    <mergeCell ref="A8:C8"/>
    <mergeCell ref="A9:C9"/>
    <mergeCell ref="A10:C10"/>
    <mergeCell ref="A11:C11"/>
    <mergeCell ref="A13:C13"/>
    <mergeCell ref="A14:C14"/>
    <mergeCell ref="A15:C15"/>
  </mergeCells>
  <pageMargins left="0.51181102362204722" right="0.15748031496062992" top="0.23622047244094491" bottom="0.39370078740157483" header="0.19685039370078741" footer="0.27559055118110237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view="pageBreakPreview" topLeftCell="A28" zoomScaleNormal="100" zoomScaleSheetLayoutView="100" workbookViewId="0">
      <selection activeCell="A48" sqref="A48"/>
    </sheetView>
  </sheetViews>
  <sheetFormatPr defaultRowHeight="14.4" x14ac:dyDescent="0.3"/>
  <cols>
    <col min="1" max="1" width="40.554687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2.109375" customWidth="1"/>
    <col min="7" max="7" width="12.5546875" customWidth="1"/>
    <col min="8" max="8" width="12.66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10.5546875" customWidth="1"/>
  </cols>
  <sheetData>
    <row r="1" spans="1:20" s="17" customFormat="1" ht="15.6" x14ac:dyDescent="0.3">
      <c r="A1" s="20"/>
      <c r="C1" s="18" t="s">
        <v>8</v>
      </c>
    </row>
    <row r="2" spans="1:20" x14ac:dyDescent="0.3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2.8" x14ac:dyDescent="0.25">
      <c r="A3" s="19" t="s">
        <v>18</v>
      </c>
      <c r="B3" s="35" t="s">
        <v>19</v>
      </c>
      <c r="C3" s="36" t="s">
        <v>20</v>
      </c>
      <c r="D3" s="36" t="s">
        <v>21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  <c r="O3" s="36" t="s">
        <v>32</v>
      </c>
      <c r="P3" s="14" t="s">
        <v>6</v>
      </c>
    </row>
    <row r="4" spans="1:20" ht="27.6" x14ac:dyDescent="0.3">
      <c r="A4" s="34" t="s">
        <v>35</v>
      </c>
      <c r="B4" s="39"/>
      <c r="C4" s="39"/>
      <c r="D4" s="39"/>
      <c r="E4" s="39"/>
      <c r="F4" s="39"/>
      <c r="G4" s="39"/>
      <c r="H4" s="39"/>
      <c r="I4" s="39"/>
      <c r="J4" s="39">
        <v>1445.1666700000001</v>
      </c>
      <c r="K4" s="39">
        <v>192.416</v>
      </c>
      <c r="L4" s="39"/>
      <c r="M4" s="39"/>
      <c r="N4" s="39"/>
      <c r="O4" s="39"/>
      <c r="P4" s="40">
        <v>1637.58267</v>
      </c>
      <c r="Q4" s="33"/>
      <c r="R4" s="33"/>
      <c r="S4" s="33"/>
      <c r="T4" s="33"/>
    </row>
    <row r="5" spans="1:20" ht="41.4" x14ac:dyDescent="0.3">
      <c r="A5" s="34" t="s">
        <v>36</v>
      </c>
      <c r="B5" s="39"/>
      <c r="C5" s="39">
        <v>22288.2</v>
      </c>
      <c r="D5" s="39">
        <v>19116.166000000001</v>
      </c>
      <c r="E5" s="39">
        <v>15172.5</v>
      </c>
      <c r="F5" s="39">
        <v>8493.7999999999993</v>
      </c>
      <c r="G5" s="39">
        <v>22844.833330000001</v>
      </c>
      <c r="H5" s="39">
        <v>6102.3339999999998</v>
      </c>
      <c r="I5" s="39">
        <v>11000</v>
      </c>
      <c r="J5" s="39">
        <v>486.66667000000001</v>
      </c>
      <c r="K5" s="39">
        <v>4661.6660000000002</v>
      </c>
      <c r="L5" s="39">
        <v>20000</v>
      </c>
      <c r="M5" s="39">
        <v>9003</v>
      </c>
      <c r="N5" s="39">
        <v>12262.342909999999</v>
      </c>
      <c r="O5" s="39">
        <v>15182.757</v>
      </c>
      <c r="P5" s="40">
        <v>166614.26590999999</v>
      </c>
      <c r="Q5" s="33"/>
      <c r="R5" s="33"/>
      <c r="S5" s="33"/>
      <c r="T5" s="33"/>
    </row>
    <row r="6" spans="1:20" ht="27.6" x14ac:dyDescent="0.3">
      <c r="A6" s="34" t="s">
        <v>37</v>
      </c>
      <c r="B6" s="39"/>
      <c r="C6" s="39"/>
      <c r="D6" s="39">
        <v>40075</v>
      </c>
      <c r="E6" s="39"/>
      <c r="F6" s="39"/>
      <c r="G6" s="39">
        <v>20275</v>
      </c>
      <c r="H6" s="39"/>
      <c r="I6" s="39"/>
      <c r="J6" s="39">
        <v>197.53333000000001</v>
      </c>
      <c r="K6" s="39"/>
      <c r="L6" s="39">
        <v>1133.3330000000001</v>
      </c>
      <c r="M6" s="39">
        <v>8235.0400000000009</v>
      </c>
      <c r="N6" s="39">
        <v>19111.14</v>
      </c>
      <c r="O6" s="39"/>
      <c r="P6" s="40">
        <v>89027.046329999997</v>
      </c>
      <c r="Q6" s="33"/>
      <c r="R6" s="33"/>
      <c r="S6" s="33"/>
      <c r="T6" s="33"/>
    </row>
    <row r="7" spans="1:20" ht="69" x14ac:dyDescent="0.3">
      <c r="A7" s="34" t="s">
        <v>38</v>
      </c>
      <c r="B7" s="39">
        <v>65611.541949999999</v>
      </c>
      <c r="C7" s="39">
        <v>59366.015780000002</v>
      </c>
      <c r="D7" s="39">
        <v>26500.876</v>
      </c>
      <c r="E7" s="39">
        <v>31980.125</v>
      </c>
      <c r="F7" s="39">
        <v>6030.8</v>
      </c>
      <c r="G7" s="39">
        <v>35075.199999999997</v>
      </c>
      <c r="H7" s="39">
        <v>16805.227999999999</v>
      </c>
      <c r="I7" s="39">
        <v>7803.8</v>
      </c>
      <c r="J7" s="39">
        <v>33879.770640000002</v>
      </c>
      <c r="K7" s="39">
        <v>5899.3</v>
      </c>
      <c r="L7" s="39">
        <v>16773.532999999999</v>
      </c>
      <c r="M7" s="39">
        <v>15627.616</v>
      </c>
      <c r="N7" s="39">
        <v>9748.5660000000007</v>
      </c>
      <c r="O7" s="39">
        <v>14607.812739999999</v>
      </c>
      <c r="P7" s="40">
        <v>345710.18511000002</v>
      </c>
      <c r="Q7" s="33"/>
      <c r="R7" s="33"/>
      <c r="S7" s="33"/>
      <c r="T7" s="33"/>
    </row>
    <row r="8" spans="1:20" ht="110.4" x14ac:dyDescent="0.3">
      <c r="A8" s="34" t="s">
        <v>39</v>
      </c>
      <c r="B8" s="39">
        <v>74642.09057</v>
      </c>
      <c r="C8" s="39">
        <v>9400.0261300000002</v>
      </c>
      <c r="D8" s="39">
        <v>3971.9248600000001</v>
      </c>
      <c r="E8" s="39">
        <v>-64.136470000000003</v>
      </c>
      <c r="F8" s="39">
        <v>2717.7402699999998</v>
      </c>
      <c r="G8" s="39">
        <v>3768.3421199999998</v>
      </c>
      <c r="H8" s="39">
        <v>552.82695999999999</v>
      </c>
      <c r="I8" s="39">
        <v>960.20299999999997</v>
      </c>
      <c r="J8" s="39">
        <v>14479.46704</v>
      </c>
      <c r="K8" s="39">
        <v>4291.9476999999997</v>
      </c>
      <c r="L8" s="39">
        <v>2088.2269999999999</v>
      </c>
      <c r="M8" s="39"/>
      <c r="N8" s="39">
        <v>-3492.4956400000001</v>
      </c>
      <c r="O8" s="39">
        <v>4021.8878100000002</v>
      </c>
      <c r="P8" s="40">
        <v>117338.05134999999</v>
      </c>
      <c r="Q8" s="33"/>
      <c r="R8" s="33"/>
      <c r="S8" s="33"/>
      <c r="T8" s="33"/>
    </row>
    <row r="9" spans="1:20" ht="41.4" x14ac:dyDescent="0.3">
      <c r="A9" s="34" t="s">
        <v>40</v>
      </c>
      <c r="B9" s="39">
        <v>26663.620770000001</v>
      </c>
      <c r="C9" s="39">
        <v>50622.118490000001</v>
      </c>
      <c r="D9" s="39"/>
      <c r="E9" s="39"/>
      <c r="F9" s="39"/>
      <c r="G9" s="39"/>
      <c r="H9" s="39"/>
      <c r="I9" s="39"/>
      <c r="J9" s="39"/>
      <c r="K9" s="39">
        <v>374.28820000000002</v>
      </c>
      <c r="L9" s="39"/>
      <c r="M9" s="39"/>
      <c r="N9" s="39"/>
      <c r="O9" s="39"/>
      <c r="P9" s="40">
        <v>77660.027459999998</v>
      </c>
      <c r="Q9" s="33"/>
      <c r="R9" s="33"/>
      <c r="S9" s="33"/>
      <c r="T9" s="33"/>
    </row>
    <row r="10" spans="1:20" ht="96.6" x14ac:dyDescent="0.3">
      <c r="A10" s="34" t="s">
        <v>41</v>
      </c>
      <c r="B10" s="39">
        <v>119.2</v>
      </c>
      <c r="C10" s="39"/>
      <c r="D10" s="39"/>
      <c r="E10" s="39"/>
      <c r="F10" s="39"/>
      <c r="G10" s="39"/>
      <c r="H10" s="39"/>
      <c r="I10" s="39"/>
      <c r="J10" s="39">
        <v>27.724</v>
      </c>
      <c r="K10" s="39">
        <v>3.1080000000000001</v>
      </c>
      <c r="L10" s="39"/>
      <c r="M10" s="39"/>
      <c r="N10" s="39">
        <v>12.3</v>
      </c>
      <c r="O10" s="39"/>
      <c r="P10" s="40">
        <v>162.33199999999999</v>
      </c>
      <c r="Q10" s="33"/>
      <c r="R10" s="33"/>
      <c r="S10" s="33"/>
      <c r="T10" s="33"/>
    </row>
    <row r="11" spans="1:20" ht="82.8" x14ac:dyDescent="0.3">
      <c r="A11" s="34" t="s">
        <v>42</v>
      </c>
      <c r="B11" s="39"/>
      <c r="C11" s="39">
        <v>4189.75</v>
      </c>
      <c r="D11" s="39">
        <v>643.41600000000005</v>
      </c>
      <c r="E11" s="39">
        <v>437</v>
      </c>
      <c r="F11" s="39">
        <v>162</v>
      </c>
      <c r="G11" s="39">
        <v>633.33333000000005</v>
      </c>
      <c r="H11" s="39">
        <v>160.666</v>
      </c>
      <c r="I11" s="39">
        <v>45</v>
      </c>
      <c r="J11" s="39"/>
      <c r="K11" s="39"/>
      <c r="L11" s="39">
        <v>260.83300000000003</v>
      </c>
      <c r="M11" s="39">
        <v>236.81800000000001</v>
      </c>
      <c r="N11" s="39">
        <v>243.666</v>
      </c>
      <c r="O11" s="39">
        <v>133.5</v>
      </c>
      <c r="P11" s="40">
        <v>7145.9823299999998</v>
      </c>
      <c r="Q11" s="33"/>
      <c r="R11" s="33"/>
      <c r="S11" s="33"/>
      <c r="T11" s="33"/>
    </row>
    <row r="12" spans="1:20" ht="96.6" x14ac:dyDescent="0.3">
      <c r="A12" s="34" t="s">
        <v>43</v>
      </c>
      <c r="B12" s="39">
        <v>598.54</v>
      </c>
      <c r="C12" s="39">
        <v>258.334</v>
      </c>
      <c r="D12" s="39">
        <v>186.08199999999999</v>
      </c>
      <c r="E12" s="39">
        <v>30.68</v>
      </c>
      <c r="F12" s="39">
        <v>74.5</v>
      </c>
      <c r="G12" s="39">
        <v>93.083330000000004</v>
      </c>
      <c r="H12" s="39">
        <v>89.331000000000003</v>
      </c>
      <c r="I12" s="39">
        <v>401.8</v>
      </c>
      <c r="J12" s="39"/>
      <c r="K12" s="39">
        <v>74.177000000000007</v>
      </c>
      <c r="L12" s="39"/>
      <c r="M12" s="39">
        <v>87.63</v>
      </c>
      <c r="N12" s="39">
        <v>4.5599999999999996</v>
      </c>
      <c r="O12" s="39">
        <v>104.247</v>
      </c>
      <c r="P12" s="40">
        <v>2002.96433</v>
      </c>
      <c r="Q12" s="33"/>
      <c r="R12" s="33"/>
      <c r="S12" s="33"/>
      <c r="T12" s="33"/>
    </row>
    <row r="13" spans="1:20" ht="55.2" x14ac:dyDescent="0.3">
      <c r="A13" s="34" t="s">
        <v>44</v>
      </c>
      <c r="B13" s="39">
        <v>326.94799999999998</v>
      </c>
      <c r="C13" s="39">
        <v>275</v>
      </c>
      <c r="D13" s="39">
        <v>200</v>
      </c>
      <c r="E13" s="39">
        <v>205.87</v>
      </c>
      <c r="F13" s="39">
        <v>71</v>
      </c>
      <c r="G13" s="39">
        <v>387</v>
      </c>
      <c r="H13" s="39">
        <v>48</v>
      </c>
      <c r="I13" s="39">
        <v>40</v>
      </c>
      <c r="J13" s="39">
        <v>270.084</v>
      </c>
      <c r="K13" s="39"/>
      <c r="L13" s="39">
        <v>70.048000000000002</v>
      </c>
      <c r="M13" s="39">
        <v>80</v>
      </c>
      <c r="N13" s="39">
        <v>70.159000000000006</v>
      </c>
      <c r="O13" s="39">
        <v>69.777000000000001</v>
      </c>
      <c r="P13" s="40">
        <v>2113.886</v>
      </c>
      <c r="Q13" s="33"/>
      <c r="R13" s="33"/>
      <c r="S13" s="33"/>
      <c r="T13" s="33"/>
    </row>
    <row r="14" spans="1:20" ht="82.8" x14ac:dyDescent="0.3">
      <c r="A14" s="34" t="s">
        <v>45</v>
      </c>
      <c r="B14" s="39">
        <v>3127.6365999999998</v>
      </c>
      <c r="C14" s="39">
        <v>840</v>
      </c>
      <c r="D14" s="39">
        <v>139</v>
      </c>
      <c r="E14" s="39">
        <v>73.34</v>
      </c>
      <c r="F14" s="39">
        <v>137.92232999999999</v>
      </c>
      <c r="G14" s="39">
        <v>176</v>
      </c>
      <c r="H14" s="39">
        <v>64.716999999999999</v>
      </c>
      <c r="I14" s="39">
        <v>130</v>
      </c>
      <c r="J14" s="39">
        <v>293.55799999999999</v>
      </c>
      <c r="K14" s="39">
        <v>41.223869999999998</v>
      </c>
      <c r="L14" s="39">
        <v>152.38831999999999</v>
      </c>
      <c r="M14" s="39">
        <v>40</v>
      </c>
      <c r="N14" s="39">
        <v>283.32972999999998</v>
      </c>
      <c r="O14" s="39">
        <v>35.389000000000003</v>
      </c>
      <c r="P14" s="40">
        <v>5534.5048500000003</v>
      </c>
      <c r="Q14" s="33"/>
      <c r="R14" s="33"/>
      <c r="S14" s="33"/>
      <c r="T14" s="33"/>
    </row>
    <row r="15" spans="1:20" ht="110.4" x14ac:dyDescent="0.3">
      <c r="A15" s="34" t="s">
        <v>46</v>
      </c>
      <c r="B15" s="39">
        <v>20000</v>
      </c>
      <c r="C15" s="39">
        <v>2061.5</v>
      </c>
      <c r="D15" s="39">
        <v>184.583</v>
      </c>
      <c r="E15" s="39"/>
      <c r="F15" s="39"/>
      <c r="G15" s="39"/>
      <c r="H15" s="39"/>
      <c r="I15" s="39"/>
      <c r="J15" s="39">
        <v>-230</v>
      </c>
      <c r="K15" s="39"/>
      <c r="L15" s="39"/>
      <c r="M15" s="39"/>
      <c r="N15" s="39"/>
      <c r="O15" s="39"/>
      <c r="P15" s="40">
        <v>22016.082999999999</v>
      </c>
      <c r="Q15" s="33"/>
      <c r="R15" s="33"/>
      <c r="S15" s="33"/>
      <c r="T15" s="33"/>
    </row>
    <row r="16" spans="1:20" ht="110.4" x14ac:dyDescent="0.3">
      <c r="A16" s="34" t="s">
        <v>47</v>
      </c>
      <c r="B16" s="39"/>
      <c r="C16" s="39">
        <v>6380.8969999999999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>
        <v>6380.8969999999999</v>
      </c>
      <c r="Q16" s="33"/>
      <c r="R16" s="33"/>
      <c r="S16" s="33"/>
      <c r="T16" s="33"/>
    </row>
    <row r="17" spans="1:20" ht="96.6" x14ac:dyDescent="0.3">
      <c r="A17" s="34" t="s">
        <v>48</v>
      </c>
      <c r="B17" s="39">
        <v>59.293460000000003</v>
      </c>
      <c r="C17" s="39"/>
      <c r="D17" s="39"/>
      <c r="E17" s="39"/>
      <c r="F17" s="39"/>
      <c r="G17" s="39">
        <v>18.754000000000001</v>
      </c>
      <c r="H17" s="39"/>
      <c r="I17" s="39"/>
      <c r="J17" s="39">
        <v>37.299999999999997</v>
      </c>
      <c r="K17" s="39"/>
      <c r="L17" s="39"/>
      <c r="M17" s="39">
        <v>9.5</v>
      </c>
      <c r="N17" s="39"/>
      <c r="O17" s="39"/>
      <c r="P17" s="40">
        <v>124.84746</v>
      </c>
      <c r="Q17" s="33"/>
      <c r="R17" s="33"/>
      <c r="S17" s="33"/>
      <c r="T17" s="33"/>
    </row>
    <row r="18" spans="1:20" ht="345" x14ac:dyDescent="0.3">
      <c r="A18" s="34" t="s">
        <v>49</v>
      </c>
      <c r="B18" s="39">
        <v>15796.584000000001</v>
      </c>
      <c r="C18" s="39">
        <v>12201.14868</v>
      </c>
      <c r="D18" s="39">
        <v>2100</v>
      </c>
      <c r="E18" s="39">
        <v>1787</v>
      </c>
      <c r="F18" s="39">
        <v>107.47687000000001</v>
      </c>
      <c r="G18" s="39">
        <v>2760</v>
      </c>
      <c r="H18" s="39">
        <v>827.76472000000001</v>
      </c>
      <c r="I18" s="39">
        <v>156</v>
      </c>
      <c r="J18" s="39">
        <v>6100</v>
      </c>
      <c r="K18" s="39">
        <v>1005.32526</v>
      </c>
      <c r="L18" s="39">
        <v>1249.546</v>
      </c>
      <c r="M18" s="39">
        <v>1426.8</v>
      </c>
      <c r="N18" s="39">
        <v>1564.8499099999999</v>
      </c>
      <c r="O18" s="39"/>
      <c r="P18" s="40">
        <v>47082.495439999999</v>
      </c>
      <c r="Q18" s="33"/>
      <c r="R18" s="33"/>
      <c r="S18" s="33"/>
      <c r="T18" s="33"/>
    </row>
    <row r="19" spans="1:20" ht="165.6" x14ac:dyDescent="0.3">
      <c r="A19" s="34" t="s">
        <v>50</v>
      </c>
      <c r="B19" s="39">
        <v>109976.95641</v>
      </c>
      <c r="C19" s="39">
        <v>81000</v>
      </c>
      <c r="D19" s="39">
        <v>27427.55416</v>
      </c>
      <c r="E19" s="39">
        <v>15000</v>
      </c>
      <c r="F19" s="39">
        <v>5019.9870499999997</v>
      </c>
      <c r="G19" s="39">
        <v>27692.839199999999</v>
      </c>
      <c r="H19" s="39">
        <v>11694.63955</v>
      </c>
      <c r="I19" s="39">
        <v>4505</v>
      </c>
      <c r="J19" s="39">
        <v>23255.71</v>
      </c>
      <c r="K19" s="39">
        <v>6838.9139999999998</v>
      </c>
      <c r="L19" s="39">
        <v>15000</v>
      </c>
      <c r="M19" s="39">
        <v>14241.383</v>
      </c>
      <c r="N19" s="39">
        <v>12975.5978</v>
      </c>
      <c r="O19" s="39">
        <v>14070.482</v>
      </c>
      <c r="P19" s="40">
        <v>368699.06316999998</v>
      </c>
      <c r="Q19" s="33"/>
      <c r="R19" s="33"/>
      <c r="S19" s="33"/>
      <c r="T19" s="33"/>
    </row>
    <row r="20" spans="1:20" ht="96.6" x14ac:dyDescent="0.3">
      <c r="A20" s="34" t="s">
        <v>51</v>
      </c>
      <c r="B20" s="39">
        <v>11709.156999999999</v>
      </c>
      <c r="C20" s="39">
        <v>2325</v>
      </c>
      <c r="D20" s="39">
        <v>1854.94157</v>
      </c>
      <c r="E20" s="39">
        <v>800</v>
      </c>
      <c r="F20" s="39">
        <v>293.13288999999997</v>
      </c>
      <c r="G20" s="39">
        <v>827.76</v>
      </c>
      <c r="H20" s="39">
        <v>1157.23</v>
      </c>
      <c r="I20" s="39"/>
      <c r="J20" s="39"/>
      <c r="K20" s="39">
        <v>1030</v>
      </c>
      <c r="L20" s="39">
        <v>1365.405</v>
      </c>
      <c r="M20" s="39"/>
      <c r="N20" s="39">
        <v>2738.7950000000001</v>
      </c>
      <c r="O20" s="39">
        <v>620.00099999999998</v>
      </c>
      <c r="P20" s="40">
        <v>24721.422460000002</v>
      </c>
      <c r="Q20" s="33"/>
      <c r="R20" s="33"/>
      <c r="S20" s="33"/>
      <c r="T20" s="33"/>
    </row>
    <row r="21" spans="1:20" ht="138" x14ac:dyDescent="0.3">
      <c r="A21" s="34" t="s">
        <v>52</v>
      </c>
      <c r="B21" s="39">
        <v>5.8</v>
      </c>
      <c r="C21" s="39">
        <v>17.76632</v>
      </c>
      <c r="D21" s="39"/>
      <c r="E21" s="39"/>
      <c r="F21" s="39"/>
      <c r="G21" s="39"/>
      <c r="H21" s="39">
        <v>3.1429999999999998</v>
      </c>
      <c r="I21" s="39"/>
      <c r="J21" s="39">
        <v>7.0225799999999996</v>
      </c>
      <c r="K21" s="39">
        <v>4.0101599999999999</v>
      </c>
      <c r="L21" s="39"/>
      <c r="M21" s="39"/>
      <c r="N21" s="39"/>
      <c r="O21" s="39"/>
      <c r="P21" s="40">
        <v>37.742060000000002</v>
      </c>
      <c r="Q21" s="33"/>
      <c r="R21" s="33"/>
      <c r="S21" s="33"/>
      <c r="T21" s="33"/>
    </row>
    <row r="22" spans="1:20" ht="124.2" x14ac:dyDescent="0.3">
      <c r="A22" s="34" t="s">
        <v>53</v>
      </c>
      <c r="B22" s="39">
        <v>-382.21800000000002</v>
      </c>
      <c r="C22" s="39">
        <v>2565</v>
      </c>
      <c r="D22" s="39">
        <v>352</v>
      </c>
      <c r="E22" s="39">
        <v>195.5</v>
      </c>
      <c r="F22" s="39">
        <v>107.77319</v>
      </c>
      <c r="G22" s="39">
        <v>60</v>
      </c>
      <c r="H22" s="39">
        <v>41.5</v>
      </c>
      <c r="I22" s="39">
        <v>47.6</v>
      </c>
      <c r="J22" s="39">
        <v>546</v>
      </c>
      <c r="K22" s="39"/>
      <c r="L22" s="39">
        <v>410.37700000000001</v>
      </c>
      <c r="M22" s="39">
        <v>266.89999999999998</v>
      </c>
      <c r="N22" s="39">
        <v>244</v>
      </c>
      <c r="O22" s="39">
        <v>244.22484</v>
      </c>
      <c r="P22" s="40">
        <v>4698.6570300000003</v>
      </c>
      <c r="Q22" s="33"/>
      <c r="R22" s="33"/>
      <c r="S22" s="33"/>
      <c r="T22" s="33"/>
    </row>
    <row r="23" spans="1:20" ht="124.2" x14ac:dyDescent="0.3">
      <c r="A23" s="34" t="s">
        <v>54</v>
      </c>
      <c r="B23" s="39">
        <v>20474.889370000001</v>
      </c>
      <c r="C23" s="39">
        <v>51533.527300000002</v>
      </c>
      <c r="D23" s="39">
        <v>10390.129919999999</v>
      </c>
      <c r="E23" s="39">
        <v>1000</v>
      </c>
      <c r="F23" s="39">
        <v>697.45824000000005</v>
      </c>
      <c r="G23" s="39">
        <v>973</v>
      </c>
      <c r="H23" s="39">
        <v>2717.75</v>
      </c>
      <c r="I23" s="39"/>
      <c r="J23" s="39">
        <v>37039.68</v>
      </c>
      <c r="K23" s="39">
        <v>7134.1530000000002</v>
      </c>
      <c r="L23" s="39">
        <v>5230.1329999999998</v>
      </c>
      <c r="M23" s="39">
        <v>2995.43</v>
      </c>
      <c r="N23" s="39">
        <v>5720.0160900000001</v>
      </c>
      <c r="O23" s="39">
        <v>3736.70145</v>
      </c>
      <c r="P23" s="40">
        <v>149642.86837000001</v>
      </c>
      <c r="Q23" s="33"/>
      <c r="R23" s="33"/>
      <c r="S23" s="33"/>
      <c r="T23" s="33"/>
    </row>
    <row r="24" spans="1:20" ht="69" x14ac:dyDescent="0.3">
      <c r="A24" s="34" t="s">
        <v>55</v>
      </c>
      <c r="B24" s="39">
        <v>74638.183600000004</v>
      </c>
      <c r="C24" s="39">
        <v>12223.49921</v>
      </c>
      <c r="D24" s="39">
        <v>1432.5830000000001</v>
      </c>
      <c r="E24" s="39">
        <v>766</v>
      </c>
      <c r="F24" s="39">
        <v>471.4</v>
      </c>
      <c r="G24" s="39">
        <v>2300</v>
      </c>
      <c r="H24" s="39">
        <v>275.18</v>
      </c>
      <c r="I24" s="39">
        <v>40</v>
      </c>
      <c r="J24" s="39">
        <v>1502.97102</v>
      </c>
      <c r="K24" s="39">
        <v>820.66</v>
      </c>
      <c r="L24" s="39">
        <v>400</v>
      </c>
      <c r="M24" s="39">
        <v>700</v>
      </c>
      <c r="N24" s="39">
        <v>1519.2239400000001</v>
      </c>
      <c r="O24" s="39">
        <v>906.03300000000002</v>
      </c>
      <c r="P24" s="40">
        <v>97995.733770000006</v>
      </c>
      <c r="Q24" s="33"/>
      <c r="R24" s="33"/>
      <c r="S24" s="33"/>
      <c r="T24" s="33"/>
    </row>
    <row r="25" spans="1:20" ht="96.6" x14ac:dyDescent="0.3">
      <c r="A25" s="34" t="s">
        <v>56</v>
      </c>
      <c r="B25" s="39">
        <v>1348.36472</v>
      </c>
      <c r="C25" s="39">
        <v>2168.4191300000002</v>
      </c>
      <c r="D25" s="39">
        <v>274.5</v>
      </c>
      <c r="E25" s="39">
        <v>50</v>
      </c>
      <c r="F25" s="39">
        <v>16.183879999999998</v>
      </c>
      <c r="G25" s="39">
        <v>200.55</v>
      </c>
      <c r="H25" s="39">
        <v>84.257000000000005</v>
      </c>
      <c r="I25" s="39">
        <v>9.6649999999999991</v>
      </c>
      <c r="J25" s="39">
        <v>402.79399999999998</v>
      </c>
      <c r="K25" s="39">
        <v>72.069999999999993</v>
      </c>
      <c r="L25" s="39">
        <v>100</v>
      </c>
      <c r="M25" s="39">
        <v>65.465999999999994</v>
      </c>
      <c r="N25" s="39">
        <v>142.3203</v>
      </c>
      <c r="O25" s="39"/>
      <c r="P25" s="40">
        <v>4934.5900300000003</v>
      </c>
      <c r="Q25" s="33"/>
      <c r="R25" s="33"/>
      <c r="S25" s="33"/>
      <c r="T25" s="33"/>
    </row>
    <row r="26" spans="1:20" ht="69" x14ac:dyDescent="0.3">
      <c r="A26" s="34" t="s">
        <v>57</v>
      </c>
      <c r="B26" s="39">
        <v>26.8</v>
      </c>
      <c r="C26" s="39">
        <v>2517.7810800000002</v>
      </c>
      <c r="D26" s="39"/>
      <c r="E26" s="39"/>
      <c r="F26" s="39"/>
      <c r="G26" s="39">
        <v>24.791329999999999</v>
      </c>
      <c r="H26" s="39"/>
      <c r="I26" s="39"/>
      <c r="J26" s="39">
        <v>678.02700000000004</v>
      </c>
      <c r="K26" s="39"/>
      <c r="L26" s="39"/>
      <c r="M26" s="39"/>
      <c r="N26" s="39"/>
      <c r="O26" s="39"/>
      <c r="P26" s="40">
        <v>3247.39941</v>
      </c>
      <c r="Q26" s="33"/>
      <c r="R26" s="33"/>
      <c r="S26" s="33"/>
      <c r="T26" s="33"/>
    </row>
    <row r="27" spans="1:20" ht="96.6" x14ac:dyDescent="0.3">
      <c r="A27" s="34" t="s">
        <v>58</v>
      </c>
      <c r="B27" s="39">
        <v>46589.995459999998</v>
      </c>
      <c r="C27" s="39"/>
      <c r="D27" s="39">
        <v>-600.70456999999999</v>
      </c>
      <c r="E27" s="39"/>
      <c r="F27" s="39"/>
      <c r="G27" s="39"/>
      <c r="H27" s="39"/>
      <c r="I27" s="39"/>
      <c r="J27" s="39">
        <v>1960</v>
      </c>
      <c r="K27" s="39"/>
      <c r="L27" s="39"/>
      <c r="M27" s="39"/>
      <c r="N27" s="39"/>
      <c r="O27" s="39">
        <v>-500.1</v>
      </c>
      <c r="P27" s="40">
        <v>47449.190889999998</v>
      </c>
      <c r="Q27" s="33"/>
      <c r="R27" s="33"/>
      <c r="S27" s="33"/>
      <c r="T27" s="33"/>
    </row>
    <row r="28" spans="1:20" ht="179.4" x14ac:dyDescent="0.3">
      <c r="A28" s="34" t="s">
        <v>59</v>
      </c>
      <c r="B28" s="39">
        <v>250.54</v>
      </c>
      <c r="C28" s="39"/>
      <c r="D28" s="39"/>
      <c r="E28" s="39"/>
      <c r="F28" s="39"/>
      <c r="G28" s="39"/>
      <c r="H28" s="39"/>
      <c r="I28" s="39"/>
      <c r="J28" s="39">
        <v>59.335999999999999</v>
      </c>
      <c r="K28" s="39"/>
      <c r="L28" s="39"/>
      <c r="M28" s="39"/>
      <c r="N28" s="39"/>
      <c r="O28" s="39"/>
      <c r="P28" s="40">
        <v>309.87599999999998</v>
      </c>
      <c r="Q28" s="33"/>
      <c r="R28" s="33"/>
      <c r="S28" s="33"/>
      <c r="T28" s="33"/>
    </row>
    <row r="29" spans="1:20" ht="96.6" x14ac:dyDescent="0.3">
      <c r="A29" s="34" t="s">
        <v>60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>
        <v>-4595</v>
      </c>
      <c r="P29" s="40">
        <v>-4595</v>
      </c>
      <c r="Q29" s="33"/>
      <c r="R29" s="33"/>
      <c r="S29" s="33"/>
      <c r="T29" s="33"/>
    </row>
    <row r="30" spans="1:20" ht="55.2" x14ac:dyDescent="0.3">
      <c r="A30" s="34" t="s">
        <v>61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>
        <v>1474.0032000000001</v>
      </c>
      <c r="M30" s="39"/>
      <c r="N30" s="39"/>
      <c r="O30" s="39"/>
      <c r="P30" s="40">
        <v>1474.0032000000001</v>
      </c>
      <c r="Q30" s="33"/>
      <c r="R30" s="33"/>
      <c r="S30" s="33"/>
      <c r="T30" s="33"/>
    </row>
    <row r="31" spans="1:20" ht="96.6" x14ac:dyDescent="0.3">
      <c r="A31" s="34" t="s">
        <v>62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>
        <v>-756.37689999999998</v>
      </c>
      <c r="P31" s="40">
        <v>-756.37689999999998</v>
      </c>
      <c r="Q31" s="33"/>
      <c r="R31" s="33"/>
      <c r="S31" s="33"/>
      <c r="T31" s="33"/>
    </row>
    <row r="32" spans="1:20" ht="96.6" x14ac:dyDescent="0.3">
      <c r="A32" s="34" t="s">
        <v>63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>
        <v>-2719.9319999999998</v>
      </c>
      <c r="P32" s="40">
        <v>-2719.9319999999998</v>
      </c>
      <c r="Q32" s="33"/>
      <c r="R32" s="33"/>
      <c r="S32" s="33"/>
      <c r="T32" s="33"/>
    </row>
    <row r="33" spans="1:20" ht="55.2" x14ac:dyDescent="0.3">
      <c r="A33" s="34" t="s">
        <v>64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>
        <v>4976.5946999999996</v>
      </c>
      <c r="O33" s="39"/>
      <c r="P33" s="40">
        <v>4976.5946999999996</v>
      </c>
      <c r="Q33" s="33"/>
      <c r="R33" s="33"/>
      <c r="S33" s="33"/>
      <c r="T33" s="33"/>
    </row>
    <row r="34" spans="1:20" ht="55.2" x14ac:dyDescent="0.3">
      <c r="A34" s="34" t="s">
        <v>65</v>
      </c>
      <c r="B34" s="39"/>
      <c r="C34" s="39"/>
      <c r="D34" s="39"/>
      <c r="E34" s="39">
        <v>-90.941559999999996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>
        <v>-90.941559999999996</v>
      </c>
      <c r="Q34" s="33"/>
      <c r="R34" s="33"/>
      <c r="S34" s="33"/>
      <c r="T34" s="33"/>
    </row>
    <row r="35" spans="1:20" ht="69" x14ac:dyDescent="0.3">
      <c r="A35" s="34" t="s">
        <v>66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>
        <v>1400</v>
      </c>
      <c r="M35" s="39"/>
      <c r="N35" s="39"/>
      <c r="O35" s="39"/>
      <c r="P35" s="40">
        <v>1400</v>
      </c>
      <c r="Q35" s="33"/>
      <c r="R35" s="33"/>
      <c r="S35" s="33"/>
      <c r="T35" s="33"/>
    </row>
    <row r="36" spans="1:20" ht="124.2" x14ac:dyDescent="0.3">
      <c r="A36" s="34" t="s">
        <v>67</v>
      </c>
      <c r="B36" s="39">
        <v>8919.4593100000002</v>
      </c>
      <c r="C36" s="39">
        <v>4278.3959999999997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40">
        <v>13197.855310000001</v>
      </c>
      <c r="Q36" s="33"/>
      <c r="R36" s="33"/>
      <c r="S36" s="33"/>
      <c r="T36" s="33"/>
    </row>
    <row r="37" spans="1:20" ht="69" x14ac:dyDescent="0.3">
      <c r="A37" s="34" t="s">
        <v>68</v>
      </c>
      <c r="B37" s="39"/>
      <c r="C37" s="39">
        <v>520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40">
        <v>520</v>
      </c>
      <c r="Q37" s="33"/>
      <c r="R37" s="33"/>
      <c r="S37" s="33"/>
      <c r="T37" s="33"/>
    </row>
    <row r="38" spans="1:20" ht="55.2" x14ac:dyDescent="0.3">
      <c r="A38" s="34" t="s">
        <v>69</v>
      </c>
      <c r="B38" s="39"/>
      <c r="C38" s="39"/>
      <c r="D38" s="39"/>
      <c r="E38" s="39"/>
      <c r="F38" s="39"/>
      <c r="G38" s="39"/>
      <c r="H38" s="39"/>
      <c r="I38" s="39"/>
      <c r="J38" s="39">
        <v>37993</v>
      </c>
      <c r="K38" s="39"/>
      <c r="L38" s="39"/>
      <c r="M38" s="39"/>
      <c r="N38" s="39"/>
      <c r="O38" s="39"/>
      <c r="P38" s="40">
        <v>37993</v>
      </c>
      <c r="Q38" s="33"/>
      <c r="R38" s="33"/>
      <c r="S38" s="33"/>
      <c r="T38" s="33"/>
    </row>
    <row r="39" spans="1:20" ht="41.4" x14ac:dyDescent="0.3">
      <c r="A39" s="34" t="s">
        <v>70</v>
      </c>
      <c r="B39" s="39"/>
      <c r="C39" s="39">
        <v>713.32500000000005</v>
      </c>
      <c r="D39" s="39">
        <v>36.948419999999999</v>
      </c>
      <c r="E39" s="39"/>
      <c r="F39" s="39">
        <v>-40.155000000000001</v>
      </c>
      <c r="G39" s="39">
        <v>30</v>
      </c>
      <c r="H39" s="39"/>
      <c r="I39" s="39">
        <v>30</v>
      </c>
      <c r="J39" s="39"/>
      <c r="K39" s="39"/>
      <c r="L39" s="39"/>
      <c r="M39" s="39">
        <v>-56.793419999999998</v>
      </c>
      <c r="N39" s="39"/>
      <c r="O39" s="39"/>
      <c r="P39" s="40">
        <v>713.32500000000005</v>
      </c>
      <c r="Q39" s="33"/>
      <c r="R39" s="33"/>
      <c r="S39" s="33"/>
      <c r="T39" s="33"/>
    </row>
    <row r="40" spans="1:20" ht="41.4" x14ac:dyDescent="0.3">
      <c r="A40" s="34" t="s">
        <v>71</v>
      </c>
      <c r="B40" s="39">
        <v>23.038709999999998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>
        <v>23.038709999999998</v>
      </c>
      <c r="Q40" s="33"/>
      <c r="R40" s="33"/>
      <c r="S40" s="33"/>
      <c r="T40" s="33"/>
    </row>
    <row r="41" spans="1:20" ht="27.6" x14ac:dyDescent="0.3">
      <c r="A41" s="34" t="s">
        <v>72</v>
      </c>
      <c r="B41" s="39"/>
      <c r="C41" s="39"/>
      <c r="D41" s="39"/>
      <c r="E41" s="39"/>
      <c r="F41" s="39"/>
      <c r="G41" s="39"/>
      <c r="H41" s="39"/>
      <c r="I41" s="39"/>
      <c r="J41" s="39"/>
      <c r="K41" s="39">
        <v>169.91716</v>
      </c>
      <c r="L41" s="39"/>
      <c r="M41" s="39"/>
      <c r="N41" s="39">
        <v>780</v>
      </c>
      <c r="O41" s="39"/>
      <c r="P41" s="40">
        <v>949.91715999999997</v>
      </c>
      <c r="Q41" s="33"/>
      <c r="R41" s="33"/>
      <c r="S41" s="33"/>
      <c r="T41" s="33"/>
    </row>
    <row r="42" spans="1:20" ht="55.2" x14ac:dyDescent="0.3">
      <c r="A42" s="34" t="s">
        <v>73</v>
      </c>
      <c r="B42" s="39">
        <v>3771.9538400000001</v>
      </c>
      <c r="C42" s="39"/>
      <c r="D42" s="39"/>
      <c r="E42" s="39"/>
      <c r="F42" s="39"/>
      <c r="G42" s="39"/>
      <c r="H42" s="39"/>
      <c r="I42" s="39"/>
      <c r="J42" s="39">
        <v>3207.2546699999998</v>
      </c>
      <c r="K42" s="39"/>
      <c r="L42" s="39"/>
      <c r="M42" s="39"/>
      <c r="N42" s="39"/>
      <c r="O42" s="39"/>
      <c r="P42" s="40">
        <v>6979.2085100000004</v>
      </c>
      <c r="Q42" s="33"/>
      <c r="R42" s="33"/>
      <c r="S42" s="33"/>
      <c r="T42" s="33"/>
    </row>
    <row r="43" spans="1:20" x14ac:dyDescent="0.3">
      <c r="A43" s="31" t="s">
        <v>74</v>
      </c>
      <c r="B43" s="40">
        <v>484298.37576999998</v>
      </c>
      <c r="C43" s="40">
        <v>327745.70412000001</v>
      </c>
      <c r="D43" s="40">
        <v>134285.00036000001</v>
      </c>
      <c r="E43" s="40">
        <v>67342.936969999995</v>
      </c>
      <c r="F43" s="40">
        <v>24361.01972</v>
      </c>
      <c r="G43" s="40">
        <v>118140.48664</v>
      </c>
      <c r="H43" s="40">
        <v>40624.567230000001</v>
      </c>
      <c r="I43" s="40">
        <v>25169.067999999999</v>
      </c>
      <c r="J43" s="40">
        <v>163639.06562000001</v>
      </c>
      <c r="K43" s="40">
        <v>32613.176350000002</v>
      </c>
      <c r="L43" s="40">
        <v>67107.826520000002</v>
      </c>
      <c r="M43" s="40">
        <v>52958.789579999997</v>
      </c>
      <c r="N43" s="40">
        <v>68904.96574</v>
      </c>
      <c r="O43" s="40">
        <v>45161.403939999997</v>
      </c>
      <c r="P43" s="40">
        <v>1652352.38656</v>
      </c>
      <c r="Q43" s="32"/>
      <c r="R43" s="32"/>
      <c r="S43" s="32"/>
      <c r="T43" s="32"/>
    </row>
    <row r="45" spans="1:20" x14ac:dyDescent="0.3">
      <c r="A45" s="67" t="s">
        <v>128</v>
      </c>
      <c r="B45" s="67"/>
      <c r="C45" s="67"/>
      <c r="D45" s="67"/>
      <c r="E45" s="67"/>
      <c r="F45" s="67"/>
    </row>
  </sheetData>
  <mergeCells count="1">
    <mergeCell ref="A45:F45"/>
  </mergeCells>
  <pageMargins left="0.23622047244094491" right="0.23622047244094491" top="0.17" bottom="0.31" header="0.17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2018-12-20T03:08:19Z</dcterms:modified>
</cp:coreProperties>
</file>