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Бюджетополучатели!$17:$18</definedName>
    <definedName name="_xlnm.Print_Titles" localSheetId="1">'Муниципальные районы'!$1:$3</definedName>
    <definedName name="_xlnm.Print_Area" localSheetId="0">Бюджетополучатели!$A$1:$D$65</definedName>
    <definedName name="_xlnm.Print_Area" localSheetId="1">'Муниципальные районы'!$A$1:$P$47</definedName>
  </definedNames>
  <calcPr calcId="162913" refMode="R1C1"/>
</workbook>
</file>

<file path=xl/calcChain.xml><?xml version="1.0" encoding="utf-8"?>
<calcChain xmlns="http://schemas.openxmlformats.org/spreadsheetml/2006/main">
  <c r="B63" i="1" l="1"/>
  <c r="D10" i="1" s="1"/>
  <c r="D9" i="1" s="1"/>
  <c r="D6" i="1" s="1"/>
  <c r="D13" i="1"/>
  <c r="E3" i="1" l="1"/>
  <c r="H1" i="1" l="1"/>
  <c r="F1" i="1" l="1"/>
  <c r="E6" i="1" s="1"/>
  <c r="A2" i="1" s="1"/>
  <c r="G3" i="1" l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<sst xmlns="http://schemas.openxmlformats.org/spreadsheetml/2006/main" count="127" uniqueCount="126">
  <si>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</si>
  <si>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</si>
  <si>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</si>
  <si>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</si>
  <si>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</si>
  <si>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</si>
  <si>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</si>
  <si>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</si>
  <si>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</si>
  <si>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</si>
  <si>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</si>
  <si>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</si>
  <si>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</si>
  <si>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</si>
  <si>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</si>
  <si>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</si>
  <si>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</si>
  <si>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</si>
  <si>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</si>
  <si>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</si>
  <si>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</si>
  <si>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</si>
  <si>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</si>
  <si>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</si>
  <si>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</si>
  <si>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</si>
  <si>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</si>
  <si>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</si>
  <si>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</si>
  <si>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</si>
  <si>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</si>
  <si>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</si>
  <si>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</si>
  <si>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01.01.2018</t>
  </si>
  <si>
    <t>01.01.2019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</si>
  <si>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</si>
  <si>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</si>
  <si>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</si>
  <si>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</si>
  <si>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</si>
  <si>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</si>
  <si>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</si>
  <si>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</si>
  <si>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</si>
  <si>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</si>
  <si>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</si>
  <si>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</si>
  <si>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</si>
  <si>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</si>
  <si>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</si>
  <si>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</si>
  <si>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</si>
  <si>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</si>
  <si>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</si>
  <si>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</si>
  <si>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</si>
  <si>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</si>
  <si>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</si>
  <si>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</si>
  <si>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</si>
  <si>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</si>
  <si>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</si>
  <si>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приобретение сценической конструкции для МКУК Центр культуры и досуга «Сельский дом культуры с. Хаилино»</t>
  </si>
  <si>
    <t>Иные межбюджетные трансферты на подготовку и проведение Всероссийского физкультурно-спортивного комплекса "Готов к труду и обороне" в Камчатском крае</t>
  </si>
  <si>
    <t>Иные межбюджетные трансферты на проведение ремонтных работ здания филиала МКУК "Центр культуры и досуга" в с. Ачайваям Олюторского района Камчатского края</t>
  </si>
  <si>
    <t>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регулирования, а также оборудованием для комфортного пребывания детей в муниципальных образовательных организациях в Камчатском крае в межотопительный период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</si>
  <si>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</si>
  <si>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</si>
  <si>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</si>
  <si>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</si>
  <si>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</si>
  <si>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</si>
  <si>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</si>
  <si>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</si>
  <si>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</si>
  <si>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Поддержка обустройства мест массового отдыха населения (городских парков)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</si>
  <si>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</si>
  <si>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</si>
  <si>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</si>
  <si>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</si>
  <si>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</si>
  <si>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</si>
  <si>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</si>
  <si>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</si>
  <si>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</si>
  <si>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</si>
  <si>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</si>
  <si>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</si>
  <si>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</si>
  <si>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</si>
  <si>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</si>
  <si>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</si>
  <si>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</si>
  <si>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</si>
  <si>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</si>
  <si>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</si>
  <si>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</si>
  <si>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</si>
  <si>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</si>
  <si>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</si>
  <si>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</si>
  <si>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</si>
  <si>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</si>
  <si>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</si>
  <si>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</si>
  <si>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</si>
  <si>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</si>
  <si>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</si>
  <si>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</si>
  <si>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</si>
  <si>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</si>
  <si>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</si>
  <si>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</si>
  <si>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</si>
  <si>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</si>
  <si>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</si>
  <si>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</si>
  <si>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</si>
  <si>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</si>
  <si>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31.12.2018</t>
  </si>
  <si>
    <t>01.12.2018</t>
  </si>
  <si>
    <t>Примечание: Отрицательные значения сложились за счет возврата неиспользованных средств</t>
  </si>
  <si>
    <t>Погашение кредитов коммерческих банков</t>
  </si>
  <si>
    <t>Остатки средств на 01.01.2019 года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</si>
  <si>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</si>
  <si>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>Процентные платежи по кредитам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</si>
</sst>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4" fillId="0" borderId="0"/>
    <xf numFmtId="0" fontId="1" fillId="0" borderId="0"/>
    <xf numFmtId="0" fontId="23" fillId="0" borderId="0"/>
    <xf numFmtId="0" fontId="25" fillId="0" borderId="0" applyNumberFormat="0" applyBorder="0" applyAlignment="0"/>
    <xf numFmtId="0" fontId="25" fillId="0" borderId="0" applyNumberFormat="0" applyBorder="0" applyAlignment="0"/>
    <xf numFmtId="0" fontId="25" fillId="0" borderId="0" applyNumberFormat="0" applyBorder="0" applyAlignment="0"/>
    <xf numFmtId="0" fontId="25" fillId="0" borderId="0"/>
    <xf numFmtId="0" fontId="25" fillId="0" borderId="0" applyNumberFormat="0" applyBorder="0" applyAlignment="0"/>
    <xf numFmtId="0" fontId="25" fillId="0" borderId="0" applyNumberFormat="0" applyBorder="0" applyAlignment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 applyNumberFormat="0" applyBorder="0" applyAlignment="0"/>
    <xf numFmtId="0" fontId="25" fillId="0" borderId="0" applyNumberFormat="0" applyBorder="0" applyAlignment="0"/>
  </cellStyleXfs>
  <cellXfs count="7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5" fillId="0" borderId="0" xfId="0" applyFont="1" applyBorder="1" applyAlignment="1">
      <alignment horizontal="right"/>
    </xf>
    <xf numFmtId="164" fontId="4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49" fontId="4" fillId="0" borderId="4" xfId="0" applyNumberFormat="1" applyFont="1" applyBorder="1" applyAlignment="1">
      <alignment horizontal="left" vertical="center" wrapText="1"/>
    </xf>
    <xf numFmtId="0" fontId="7" fillId="2" borderId="0" xfId="0" applyFont="1" applyFill="1" applyBorder="1" applyAlignment="1"/>
    <xf numFmtId="164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2" borderId="0" xfId="0" applyFont="1" applyFill="1" applyBorder="1" applyAlignment="1"/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3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wrapText="1"/>
    </xf>
    <xf numFmtId="0" fontId="17" fillId="0" borderId="4" xfId="0" applyFont="1" applyFill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left" vertical="center" wrapText="1"/>
    </xf>
    <xf numFmtId="0" fontId="20" fillId="0" borderId="0" xfId="0" applyNumberFormat="1" applyFont="1"/>
    <xf numFmtId="0" fontId="20" fillId="0" borderId="0" xfId="0" applyFont="1"/>
    <xf numFmtId="14" fontId="20" fillId="0" borderId="0" xfId="0" applyNumberFormat="1" applyFont="1"/>
    <xf numFmtId="49" fontId="6" fillId="2" borderId="4" xfId="0" applyNumberFormat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4" xfId="0" applyFont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17" fillId="0" borderId="4" xfId="0" applyNumberFormat="1" applyFont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/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Border="1" applyAlignment="1">
      <alignment horizontal="right" vertical="center" wrapText="1"/>
    </xf>
    <xf numFmtId="0" fontId="0" fillId="0" borderId="0" xfId="0"/>
    <xf numFmtId="164" fontId="4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0" fillId="0" borderId="0" xfId="0"/>
    <xf numFmtId="49" fontId="4" fillId="0" borderId="4" xfId="0" applyNumberFormat="1" applyFont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</cellXfs>
  <cellStyles count="16">
    <cellStyle name="Обычный" xfId="0" builtinId="0"/>
    <cellStyle name="Обычный 2" xfId="1"/>
    <cellStyle name="Обычный 2 2" xfId="5"/>
    <cellStyle name="Обычный 2 3" xfId="4"/>
    <cellStyle name="Обычный 2 4" xfId="8"/>
    <cellStyle name="Обычный 2 5" xfId="9"/>
    <cellStyle name="Обычный 2 6" xfId="6"/>
    <cellStyle name="Обычный 2 7" xfId="14"/>
    <cellStyle name="Обычный 2 8" xfId="15"/>
    <cellStyle name="Обычный 3" xfId="2"/>
    <cellStyle name="Обычный 3 2" xfId="10"/>
    <cellStyle name="Обычный 4" xfId="3"/>
    <cellStyle name="Обычный 4 2" xfId="11"/>
    <cellStyle name="Обычный 4 3" xfId="12"/>
    <cellStyle name="Обычный 5" xfId="7"/>
    <cellStyle name="Обычный 6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zoomScaleNormal="100" zoomScaleSheetLayoutView="100" workbookViewId="0">
      <selection activeCell="A57" sqref="A57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1" t="s">
        <v>9</v>
      </c>
      <c r="B1" s="41"/>
      <c r="C1" s="41"/>
      <c r="D1" s="41"/>
      <c r="E1" s="28" t="s">
        <v>120</v>
      </c>
      <c r="F1" s="29" t="str">
        <f>TEXT(E1,"[$-FC19]ММ")</f>
        <v>12</v>
      </c>
      <c r="G1" s="29" t="str">
        <f>TEXT(E1,"[$-FC19]ДД.ММ.ГГГ \г")</f>
        <v>01.12.2018 г</v>
      </c>
      <c r="H1" s="29" t="str">
        <f>TEXT(E1,"[$-FC19]ГГГГ")</f>
        <v>2018</v>
      </c>
    </row>
    <row r="2" spans="1:8" ht="15.6" x14ac:dyDescent="0.3">
      <c r="A2" s="41" t="str">
        <f>CONCATENATE("доходов и расходов краевого бюджета за ",period," ",H1," года")</f>
        <v>доходов и расходов краевого бюджета за декабрь 2018 года</v>
      </c>
      <c r="B2" s="41"/>
      <c r="C2" s="41"/>
      <c r="D2" s="41"/>
      <c r="E2" s="28" t="s">
        <v>119</v>
      </c>
      <c r="F2" s="29" t="str">
        <f>TEXT(E2,"[$-FC19]ДД ММММ ГГГ \г")</f>
        <v>31 декабря 2018 г</v>
      </c>
      <c r="G2" s="29" t="str">
        <f>TEXT(E2,"[$-FC19]ДД.ММ.ГГГ \г")</f>
        <v>31.12.2018 г</v>
      </c>
      <c r="H2" s="30"/>
    </row>
    <row r="3" spans="1:8" x14ac:dyDescent="0.3">
      <c r="A3" s="1"/>
      <c r="B3" s="2"/>
      <c r="C3" s="2"/>
      <c r="D3" s="3"/>
      <c r="E3" s="29">
        <f>EndDate+1</f>
        <v>43467</v>
      </c>
      <c r="F3" s="29" t="str">
        <f>TEXT(E3,"[$-FC19]ДД ММММ ГГГ \г")</f>
        <v>02 января 2019 г</v>
      </c>
      <c r="G3" s="29" t="str">
        <f>TEXT(E3,"[$-FC19]ДД.ММ.ГГГ \г")</f>
        <v>02.01.2019 г</v>
      </c>
      <c r="H3" s="29"/>
    </row>
    <row r="4" spans="1:8" x14ac:dyDescent="0.3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3">
      <c r="A5" s="42" t="str">
        <f>CONCATENATE("Остатки средств на ",G1,"ода")</f>
        <v>Остатки средств на 01.12.2018 года</v>
      </c>
      <c r="B5" s="43"/>
      <c r="C5" s="43"/>
      <c r="D5" s="60">
        <v>3516288.4</v>
      </c>
      <c r="E5" s="30"/>
      <c r="F5" s="29"/>
      <c r="G5" s="29"/>
      <c r="H5" s="29"/>
    </row>
    <row r="6" spans="1:8" x14ac:dyDescent="0.3">
      <c r="A6" s="45" t="s">
        <v>1</v>
      </c>
      <c r="B6" s="51"/>
      <c r="C6" s="51"/>
      <c r="D6" s="7">
        <f>D9-D7</f>
        <v>3122658.6859200001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декабрь</v>
      </c>
      <c r="F6" s="29"/>
      <c r="G6" s="29"/>
      <c r="H6" s="29"/>
    </row>
    <row r="7" spans="1:8" x14ac:dyDescent="0.3">
      <c r="A7" s="52" t="s">
        <v>10</v>
      </c>
      <c r="B7" s="51"/>
      <c r="C7" s="51"/>
      <c r="D7" s="9">
        <v>7491345</v>
      </c>
      <c r="E7" s="29"/>
      <c r="F7" s="29"/>
      <c r="G7" s="29"/>
      <c r="H7" s="29"/>
    </row>
    <row r="8" spans="1:8" x14ac:dyDescent="0.3">
      <c r="A8" s="52" t="s">
        <v>11</v>
      </c>
      <c r="B8" s="51"/>
      <c r="C8" s="51"/>
      <c r="D8" s="9">
        <v>2263387</v>
      </c>
      <c r="E8" s="29" t="s">
        <v>33</v>
      </c>
    </row>
    <row r="9" spans="1:8" x14ac:dyDescent="0.3">
      <c r="A9" s="53" t="s">
        <v>12</v>
      </c>
      <c r="B9" s="54"/>
      <c r="C9" s="54"/>
      <c r="D9" s="69">
        <f>D11+D10-D5</f>
        <v>10614003.68592</v>
      </c>
      <c r="E9" s="29" t="s">
        <v>34</v>
      </c>
    </row>
    <row r="10" spans="1:8" x14ac:dyDescent="0.3">
      <c r="A10" s="53" t="s">
        <v>13</v>
      </c>
      <c r="B10" s="54"/>
      <c r="C10" s="54"/>
      <c r="D10" s="60">
        <f>B63+'Муниципальные районы'!P45</f>
        <v>11251593.985920001</v>
      </c>
    </row>
    <row r="11" spans="1:8" x14ac:dyDescent="0.3">
      <c r="A11" s="44" t="s">
        <v>123</v>
      </c>
      <c r="B11" s="45"/>
      <c r="C11" s="45"/>
      <c r="D11" s="60">
        <v>2878698.1</v>
      </c>
    </row>
    <row r="12" spans="1:8" x14ac:dyDescent="0.3">
      <c r="A12" s="55" t="s">
        <v>14</v>
      </c>
      <c r="B12" s="56"/>
      <c r="C12" s="56"/>
      <c r="D12" s="8"/>
    </row>
    <row r="13" spans="1:8" x14ac:dyDescent="0.3">
      <c r="A13" s="55" t="s">
        <v>15</v>
      </c>
      <c r="B13" s="56"/>
      <c r="C13" s="56"/>
      <c r="D13" s="8">
        <f>D14</f>
        <v>29239.7</v>
      </c>
    </row>
    <row r="14" spans="1:8" s="66" customFormat="1" ht="31.2" customHeight="1" x14ac:dyDescent="0.3">
      <c r="A14" s="63" t="s">
        <v>124</v>
      </c>
      <c r="B14" s="45"/>
      <c r="C14" s="45"/>
      <c r="D14" s="68">
        <v>29239.7</v>
      </c>
    </row>
    <row r="15" spans="1:8" x14ac:dyDescent="0.3">
      <c r="A15" s="23"/>
      <c r="B15" s="24"/>
      <c r="C15" s="24"/>
      <c r="D15" s="22"/>
    </row>
    <row r="16" spans="1:8" x14ac:dyDescent="0.3">
      <c r="A16" s="25" t="s">
        <v>16</v>
      </c>
      <c r="B16" s="10"/>
      <c r="C16" s="10"/>
      <c r="D16" s="11"/>
    </row>
    <row r="17" spans="1:4" x14ac:dyDescent="0.3">
      <c r="A17" s="46" t="s">
        <v>17</v>
      </c>
      <c r="B17" s="48" t="s">
        <v>2</v>
      </c>
      <c r="C17" s="49" t="s">
        <v>3</v>
      </c>
      <c r="D17" s="50"/>
    </row>
    <row r="18" spans="1:4" ht="54.6" customHeight="1" x14ac:dyDescent="0.3">
      <c r="A18" s="47"/>
      <c r="B18" s="48"/>
      <c r="C18" s="26" t="s">
        <v>4</v>
      </c>
      <c r="D18" s="26" t="s">
        <v>5</v>
      </c>
    </row>
    <row r="19" spans="1:4" x14ac:dyDescent="0.3">
      <c r="A19" s="12" t="s">
        <v>77</v>
      </c>
      <c r="B19" s="37">
        <v>28930.743289999999</v>
      </c>
      <c r="C19" s="37">
        <v>18301.664799999999</v>
      </c>
      <c r="D19" s="37">
        <v>3576.1835900000001</v>
      </c>
    </row>
    <row r="20" spans="1:4" x14ac:dyDescent="0.3">
      <c r="A20" s="12" t="s">
        <v>78</v>
      </c>
      <c r="B20" s="37">
        <v>6527.8155699999998</v>
      </c>
      <c r="C20" s="37">
        <v>4648.62716</v>
      </c>
      <c r="D20" s="37">
        <v>771.86783000000003</v>
      </c>
    </row>
    <row r="21" spans="1:4" x14ac:dyDescent="0.3">
      <c r="A21" s="12" t="s">
        <v>79</v>
      </c>
      <c r="B21" s="37">
        <v>5168.6191200000003</v>
      </c>
      <c r="C21" s="37">
        <v>3939.3557500000002</v>
      </c>
      <c r="D21" s="37">
        <v>1229.2633699999999</v>
      </c>
    </row>
    <row r="22" spans="1:4" x14ac:dyDescent="0.3">
      <c r="A22" s="12" t="s">
        <v>80</v>
      </c>
      <c r="B22" s="37">
        <v>86259.915169999993</v>
      </c>
      <c r="C22" s="37">
        <v>28716.7546</v>
      </c>
      <c r="D22" s="37">
        <v>8016.8347100000001</v>
      </c>
    </row>
    <row r="23" spans="1:4" ht="27.6" x14ac:dyDescent="0.3">
      <c r="A23" s="12" t="s">
        <v>81</v>
      </c>
      <c r="B23" s="37">
        <v>153599.77739999999</v>
      </c>
      <c r="C23" s="37">
        <v>7421.8622500000001</v>
      </c>
      <c r="D23" s="37">
        <v>2033.31403</v>
      </c>
    </row>
    <row r="24" spans="1:4" x14ac:dyDescent="0.3">
      <c r="A24" s="12" t="s">
        <v>82</v>
      </c>
      <c r="B24" s="37">
        <v>25463.717799999999</v>
      </c>
      <c r="C24" s="37">
        <v>2369.9563800000001</v>
      </c>
      <c r="D24" s="37">
        <v>858.64507000000003</v>
      </c>
    </row>
    <row r="25" spans="1:4" x14ac:dyDescent="0.3">
      <c r="A25" s="12" t="s">
        <v>83</v>
      </c>
      <c r="B25" s="37">
        <v>2286.8233</v>
      </c>
      <c r="C25" s="37">
        <v>1614.4674299999999</v>
      </c>
      <c r="D25" s="37">
        <v>530.29345999999998</v>
      </c>
    </row>
    <row r="26" spans="1:4" ht="27.6" x14ac:dyDescent="0.3">
      <c r="A26" s="12" t="s">
        <v>84</v>
      </c>
      <c r="B26" s="37">
        <v>1267127.66527</v>
      </c>
      <c r="C26" s="37">
        <v>4181.4946799999998</v>
      </c>
      <c r="D26" s="37">
        <v>1438.4732300000001</v>
      </c>
    </row>
    <row r="27" spans="1:4" x14ac:dyDescent="0.3">
      <c r="A27" s="12" t="s">
        <v>85</v>
      </c>
      <c r="B27" s="37">
        <v>33639.38609</v>
      </c>
      <c r="C27" s="37">
        <v>4503.7048599999998</v>
      </c>
      <c r="D27" s="37">
        <v>94.336460000000002</v>
      </c>
    </row>
    <row r="28" spans="1:4" x14ac:dyDescent="0.3">
      <c r="A28" s="12" t="s">
        <v>86</v>
      </c>
      <c r="B28" s="37">
        <v>638962.59832999995</v>
      </c>
      <c r="C28" s="37">
        <v>9138.4123199999995</v>
      </c>
      <c r="D28" s="37">
        <v>1732.87355</v>
      </c>
    </row>
    <row r="29" spans="1:4" x14ac:dyDescent="0.3">
      <c r="A29" s="12" t="s">
        <v>87</v>
      </c>
      <c r="B29" s="37">
        <v>302406.49021999998</v>
      </c>
      <c r="C29" s="37">
        <v>6955.9122900000002</v>
      </c>
      <c r="D29" s="37">
        <v>1599.8965700000001</v>
      </c>
    </row>
    <row r="30" spans="1:4" x14ac:dyDescent="0.3">
      <c r="A30" s="12" t="s">
        <v>88</v>
      </c>
      <c r="B30" s="37">
        <v>958797.55189999996</v>
      </c>
      <c r="C30" s="37">
        <v>29194.940470000001</v>
      </c>
      <c r="D30" s="37">
        <v>9267.0507899999993</v>
      </c>
    </row>
    <row r="31" spans="1:4" x14ac:dyDescent="0.3">
      <c r="A31" s="12" t="s">
        <v>89</v>
      </c>
      <c r="B31" s="37">
        <v>735521.98468999995</v>
      </c>
      <c r="C31" s="37">
        <v>32572.563249999999</v>
      </c>
      <c r="D31" s="37">
        <v>8377.4279600000009</v>
      </c>
    </row>
    <row r="32" spans="1:4" x14ac:dyDescent="0.3">
      <c r="A32" s="12" t="s">
        <v>90</v>
      </c>
      <c r="B32" s="37">
        <v>78067.497919999994</v>
      </c>
      <c r="C32" s="37">
        <v>3415.42229</v>
      </c>
      <c r="D32" s="37">
        <v>990.83073000000002</v>
      </c>
    </row>
    <row r="33" spans="1:4" ht="27.6" x14ac:dyDescent="0.3">
      <c r="A33" s="12" t="s">
        <v>91</v>
      </c>
      <c r="B33" s="37">
        <v>194325.59708000001</v>
      </c>
      <c r="C33" s="37">
        <v>81063.383109999995</v>
      </c>
      <c r="D33" s="37">
        <v>26232.040550000002</v>
      </c>
    </row>
    <row r="34" spans="1:4" x14ac:dyDescent="0.3">
      <c r="A34" s="12" t="s">
        <v>92</v>
      </c>
      <c r="B34" s="37">
        <v>8849.80213</v>
      </c>
      <c r="C34" s="37">
        <v>1098.08817</v>
      </c>
      <c r="D34" s="37">
        <v>434.15728000000001</v>
      </c>
    </row>
    <row r="35" spans="1:4" x14ac:dyDescent="0.3">
      <c r="A35" s="12" t="s">
        <v>93</v>
      </c>
      <c r="B35" s="37">
        <v>50745.53976</v>
      </c>
      <c r="C35" s="37">
        <v>3991.9676100000001</v>
      </c>
      <c r="D35" s="37">
        <v>155.55513999999999</v>
      </c>
    </row>
    <row r="36" spans="1:4" x14ac:dyDescent="0.3">
      <c r="A36" s="12" t="s">
        <v>94</v>
      </c>
      <c r="B36" s="37">
        <v>5042.5152699999999</v>
      </c>
      <c r="C36" s="37">
        <v>1845.7856400000001</v>
      </c>
      <c r="D36" s="37">
        <v>374.34699999999998</v>
      </c>
    </row>
    <row r="37" spans="1:4" x14ac:dyDescent="0.3">
      <c r="A37" s="12" t="s">
        <v>95</v>
      </c>
      <c r="B37" s="37">
        <v>5973.09951</v>
      </c>
      <c r="C37" s="37">
        <v>4048.0507200000002</v>
      </c>
      <c r="D37" s="37">
        <v>1103.63356</v>
      </c>
    </row>
    <row r="38" spans="1:4" ht="27.6" x14ac:dyDescent="0.3">
      <c r="A38" s="12" t="s">
        <v>96</v>
      </c>
      <c r="B38" s="37">
        <v>83387.529519999996</v>
      </c>
      <c r="C38" s="37">
        <v>27642.881799999999</v>
      </c>
      <c r="D38" s="37">
        <v>7549.50893</v>
      </c>
    </row>
    <row r="39" spans="1:4" x14ac:dyDescent="0.3">
      <c r="A39" s="12" t="s">
        <v>97</v>
      </c>
      <c r="B39" s="37">
        <v>13844.199000000001</v>
      </c>
      <c r="C39" s="37">
        <v>1123.02214</v>
      </c>
      <c r="D39" s="37">
        <v>223.53190000000001</v>
      </c>
    </row>
    <row r="40" spans="1:4" x14ac:dyDescent="0.3">
      <c r="A40" s="12" t="s">
        <v>98</v>
      </c>
      <c r="B40" s="37">
        <v>1814757.40848</v>
      </c>
      <c r="C40" s="37">
        <v>9518.6479500000005</v>
      </c>
      <c r="D40" s="37">
        <v>2544.80692</v>
      </c>
    </row>
    <row r="41" spans="1:4" x14ac:dyDescent="0.3">
      <c r="A41" s="12" t="s">
        <v>99</v>
      </c>
      <c r="B41" s="37">
        <v>30767.185519999999</v>
      </c>
      <c r="C41" s="37">
        <v>18218.32087</v>
      </c>
      <c r="D41" s="37">
        <v>4697.6313600000003</v>
      </c>
    </row>
    <row r="42" spans="1:4" x14ac:dyDescent="0.3">
      <c r="A42" s="12" t="s">
        <v>100</v>
      </c>
      <c r="B42" s="37">
        <v>4081.6515300000001</v>
      </c>
      <c r="C42" s="37">
        <v>3168.20055</v>
      </c>
      <c r="D42" s="37">
        <v>836.24027000000001</v>
      </c>
    </row>
    <row r="43" spans="1:4" x14ac:dyDescent="0.3">
      <c r="A43" s="12" t="s">
        <v>101</v>
      </c>
      <c r="B43" s="37">
        <v>2832.7771400000001</v>
      </c>
      <c r="C43" s="37">
        <v>1275.51784</v>
      </c>
      <c r="D43" s="37">
        <v>468.11396999999999</v>
      </c>
    </row>
    <row r="44" spans="1:4" x14ac:dyDescent="0.3">
      <c r="A44" s="12" t="s">
        <v>102</v>
      </c>
      <c r="B44" s="37">
        <v>6732.6854899999998</v>
      </c>
      <c r="C44" s="37">
        <v>2146.2699299999999</v>
      </c>
      <c r="D44" s="37">
        <v>449.5566</v>
      </c>
    </row>
    <row r="45" spans="1:4" x14ac:dyDescent="0.3">
      <c r="A45" s="12" t="s">
        <v>103</v>
      </c>
      <c r="B45" s="37">
        <v>3601.1661399999998</v>
      </c>
      <c r="C45" s="37">
        <v>2484.1945999999998</v>
      </c>
      <c r="D45" s="37">
        <v>431.44083000000001</v>
      </c>
    </row>
    <row r="46" spans="1:4" x14ac:dyDescent="0.3">
      <c r="A46" s="12" t="s">
        <v>104</v>
      </c>
      <c r="B46" s="37">
        <v>1975.52784</v>
      </c>
      <c r="C46" s="37">
        <v>1250.5886800000001</v>
      </c>
      <c r="D46" s="37">
        <v>313.65336000000002</v>
      </c>
    </row>
    <row r="47" spans="1:4" x14ac:dyDescent="0.3">
      <c r="A47" s="12" t="s">
        <v>105</v>
      </c>
      <c r="B47" s="37">
        <v>1007.28416</v>
      </c>
      <c r="C47" s="37">
        <v>768.56204000000002</v>
      </c>
      <c r="D47" s="37">
        <v>13.261990000000001</v>
      </c>
    </row>
    <row r="48" spans="1:4" x14ac:dyDescent="0.3">
      <c r="A48" s="12" t="s">
        <v>106</v>
      </c>
      <c r="B48" s="37">
        <v>7329.6973500000004</v>
      </c>
      <c r="C48" s="37">
        <v>5030.8722100000005</v>
      </c>
      <c r="D48" s="37">
        <v>996.13494000000003</v>
      </c>
    </row>
    <row r="49" spans="1:4" x14ac:dyDescent="0.3">
      <c r="A49" s="12" t="s">
        <v>107</v>
      </c>
      <c r="B49" s="37">
        <v>1307019.49205</v>
      </c>
      <c r="C49" s="37">
        <v>34748.668740000001</v>
      </c>
      <c r="D49" s="37">
        <v>9187.4162500000002</v>
      </c>
    </row>
    <row r="50" spans="1:4" ht="27.6" x14ac:dyDescent="0.3">
      <c r="A50" s="12" t="s">
        <v>108</v>
      </c>
      <c r="B50" s="37">
        <v>509.17183999999997</v>
      </c>
      <c r="C50" s="37">
        <v>335.50063999999998</v>
      </c>
      <c r="D50" s="37">
        <v>105.90208</v>
      </c>
    </row>
    <row r="51" spans="1:4" x14ac:dyDescent="0.3">
      <c r="A51" s="12" t="s">
        <v>109</v>
      </c>
      <c r="B51" s="37">
        <v>8745.0830100000003</v>
      </c>
      <c r="C51" s="37">
        <v>4006.3754399999998</v>
      </c>
      <c r="D51" s="37">
        <v>1086.1532099999999</v>
      </c>
    </row>
    <row r="52" spans="1:4" x14ac:dyDescent="0.3">
      <c r="A52" s="12" t="s">
        <v>110</v>
      </c>
      <c r="B52" s="37">
        <v>137093.28784999999</v>
      </c>
      <c r="C52" s="37">
        <v>2238.4597899999999</v>
      </c>
      <c r="D52" s="37">
        <v>484.21809999999999</v>
      </c>
    </row>
    <row r="53" spans="1:4" x14ac:dyDescent="0.3">
      <c r="A53" s="12" t="s">
        <v>111</v>
      </c>
      <c r="B53" s="37">
        <v>35963.364150000001</v>
      </c>
      <c r="C53" s="37">
        <v>19330.72998</v>
      </c>
      <c r="D53" s="37">
        <v>6996.5719600000002</v>
      </c>
    </row>
    <row r="54" spans="1:4" x14ac:dyDescent="0.3">
      <c r="A54" s="12" t="s">
        <v>112</v>
      </c>
      <c r="B54" s="37">
        <v>11763.96363</v>
      </c>
      <c r="C54" s="37">
        <v>1431.07665</v>
      </c>
      <c r="D54" s="37">
        <v>244.10925</v>
      </c>
    </row>
    <row r="55" spans="1:4" x14ac:dyDescent="0.3">
      <c r="A55" s="12" t="s">
        <v>113</v>
      </c>
      <c r="B55" s="37">
        <v>6159.5211099999997</v>
      </c>
      <c r="C55" s="37">
        <v>1277.25812</v>
      </c>
      <c r="D55" s="37">
        <v>213.64361</v>
      </c>
    </row>
    <row r="56" spans="1:4" x14ac:dyDescent="0.3">
      <c r="A56" s="12" t="s">
        <v>114</v>
      </c>
      <c r="B56" s="37">
        <v>3089.8279600000001</v>
      </c>
      <c r="C56" s="37">
        <v>1750.1171400000001</v>
      </c>
      <c r="D56" s="37">
        <v>601.26017999999999</v>
      </c>
    </row>
    <row r="57" spans="1:4" x14ac:dyDescent="0.3">
      <c r="A57" s="12" t="s">
        <v>115</v>
      </c>
      <c r="B57" s="37">
        <v>104914.84931999999</v>
      </c>
      <c r="C57" s="37">
        <v>2173.6410599999999</v>
      </c>
      <c r="D57" s="37">
        <v>922.05314999999996</v>
      </c>
    </row>
    <row r="58" spans="1:4" x14ac:dyDescent="0.3">
      <c r="A58" s="12" t="s">
        <v>116</v>
      </c>
      <c r="B58" s="37">
        <v>49096.111299999997</v>
      </c>
      <c r="C58" s="37">
        <v>627.34271999999999</v>
      </c>
      <c r="D58" s="37">
        <v>243.22872000000001</v>
      </c>
    </row>
    <row r="59" spans="1:4" x14ac:dyDescent="0.3">
      <c r="A59" s="12" t="s">
        <v>117</v>
      </c>
      <c r="B59" s="37">
        <v>2922.2914500000002</v>
      </c>
      <c r="C59" s="37">
        <v>491.58672999999999</v>
      </c>
      <c r="D59" s="37">
        <v>84.408420000000007</v>
      </c>
    </row>
    <row r="60" spans="1:4" x14ac:dyDescent="0.3">
      <c r="A60" s="12" t="s">
        <v>118</v>
      </c>
      <c r="B60" s="37">
        <v>27652.531070000001</v>
      </c>
      <c r="C60" s="37">
        <v>743.67458999999997</v>
      </c>
      <c r="D60" s="37">
        <v>145.22701000000001</v>
      </c>
    </row>
    <row r="61" spans="1:4" s="59" customFormat="1" x14ac:dyDescent="0.3">
      <c r="A61" s="64" t="s">
        <v>122</v>
      </c>
      <c r="B61" s="61">
        <v>1000000</v>
      </c>
      <c r="C61" s="61"/>
      <c r="D61" s="61"/>
    </row>
    <row r="62" spans="1:4" s="62" customFormat="1" x14ac:dyDescent="0.3">
      <c r="A62" s="67" t="s">
        <v>125</v>
      </c>
      <c r="B62" s="65">
        <v>41110.300000000003</v>
      </c>
      <c r="C62" s="65"/>
      <c r="D62" s="65"/>
    </row>
    <row r="63" spans="1:4" x14ac:dyDescent="0.3">
      <c r="A63" s="27" t="s">
        <v>2</v>
      </c>
      <c r="B63" s="38">
        <f>SUM(B19:B62)</f>
        <v>9294054.0467300005</v>
      </c>
      <c r="C63" s="38">
        <v>390803.92398999998</v>
      </c>
      <c r="D63" s="38">
        <v>107655.09789</v>
      </c>
    </row>
  </sheetData>
  <mergeCells count="15">
    <mergeCell ref="A1:D1"/>
    <mergeCell ref="A2:D2"/>
    <mergeCell ref="A5:C5"/>
    <mergeCell ref="A11:C11"/>
    <mergeCell ref="A17:A18"/>
    <mergeCell ref="B17:B18"/>
    <mergeCell ref="C17:D17"/>
    <mergeCell ref="A6:C6"/>
    <mergeCell ref="A7:C7"/>
    <mergeCell ref="A8:C8"/>
    <mergeCell ref="A9:C9"/>
    <mergeCell ref="A10:C10"/>
    <mergeCell ref="A12:C12"/>
    <mergeCell ref="A13:C13"/>
    <mergeCell ref="A14:C14"/>
  </mergeCells>
  <pageMargins left="0.70866141732283472" right="0.17" top="0.49" bottom="0.49" header="0.26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view="pageBreakPreview" topLeftCell="C1" zoomScaleNormal="100" zoomScaleSheetLayoutView="100" workbookViewId="0">
      <selection activeCell="A47" sqref="A47:E47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6640625" customWidth="1"/>
    <col min="7" max="7" width="13.33203125" customWidth="1"/>
    <col min="8" max="8" width="14.10937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0.7773437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27.6" x14ac:dyDescent="0.3">
      <c r="A4" s="34" t="s">
        <v>35</v>
      </c>
      <c r="B4" s="39"/>
      <c r="C4" s="39"/>
      <c r="D4" s="39"/>
      <c r="E4" s="39"/>
      <c r="F4" s="39"/>
      <c r="G4" s="39"/>
      <c r="H4" s="39"/>
      <c r="I4" s="39"/>
      <c r="J4" s="39">
        <v>1445.1666299999999</v>
      </c>
      <c r="K4" s="39">
        <v>192.42400000000001</v>
      </c>
      <c r="L4" s="39"/>
      <c r="M4" s="39"/>
      <c r="N4" s="39"/>
      <c r="O4" s="39"/>
      <c r="P4" s="40">
        <v>1637.5906299999999</v>
      </c>
      <c r="Q4" s="33"/>
      <c r="R4" s="33"/>
      <c r="S4" s="33"/>
      <c r="T4" s="33"/>
    </row>
    <row r="5" spans="1:20" ht="41.4" x14ac:dyDescent="0.3">
      <c r="A5" s="34" t="s">
        <v>36</v>
      </c>
      <c r="B5" s="39">
        <v>1970</v>
      </c>
      <c r="C5" s="39">
        <v>22287.8</v>
      </c>
      <c r="D5" s="39">
        <v>19116.165000000001</v>
      </c>
      <c r="E5" s="39">
        <v>11966</v>
      </c>
      <c r="F5" s="39">
        <v>8493.7999999999993</v>
      </c>
      <c r="G5" s="39">
        <v>22844.833330000001</v>
      </c>
      <c r="H5" s="39">
        <v>6102.326</v>
      </c>
      <c r="I5" s="39">
        <v>6085</v>
      </c>
      <c r="J5" s="39">
        <v>486.66663</v>
      </c>
      <c r="K5" s="39">
        <v>4651.4160000000002</v>
      </c>
      <c r="L5" s="39">
        <v>48721.75</v>
      </c>
      <c r="M5" s="39">
        <v>9003</v>
      </c>
      <c r="N5" s="39">
        <v>13368</v>
      </c>
      <c r="O5" s="39">
        <v>22993.396000000001</v>
      </c>
      <c r="P5" s="40">
        <v>198090.15296000001</v>
      </c>
      <c r="Q5" s="33"/>
      <c r="R5" s="33"/>
      <c r="S5" s="33"/>
      <c r="T5" s="33"/>
    </row>
    <row r="6" spans="1:20" ht="41.4" x14ac:dyDescent="0.3">
      <c r="A6" s="34" t="s">
        <v>37</v>
      </c>
      <c r="B6" s="39">
        <v>-3311.0622699999999</v>
      </c>
      <c r="C6" s="39">
        <v>17950</v>
      </c>
      <c r="D6" s="39">
        <v>2875</v>
      </c>
      <c r="E6" s="39">
        <v>5500</v>
      </c>
      <c r="F6" s="39">
        <v>8000</v>
      </c>
      <c r="G6" s="39">
        <v>75</v>
      </c>
      <c r="H6" s="39">
        <v>8650</v>
      </c>
      <c r="I6" s="39"/>
      <c r="J6" s="39">
        <v>57197.533369999997</v>
      </c>
      <c r="K6" s="39">
        <v>10710</v>
      </c>
      <c r="L6" s="39">
        <v>28743.554</v>
      </c>
      <c r="M6" s="39">
        <v>-149.52771999999999</v>
      </c>
      <c r="N6" s="39">
        <v>12382.72</v>
      </c>
      <c r="O6" s="39">
        <v>5065.5</v>
      </c>
      <c r="P6" s="40">
        <v>153688.71737999999</v>
      </c>
      <c r="Q6" s="33"/>
      <c r="R6" s="33"/>
      <c r="S6" s="33"/>
      <c r="T6" s="33"/>
    </row>
    <row r="7" spans="1:20" ht="69" x14ac:dyDescent="0.3">
      <c r="A7" s="34" t="s">
        <v>38</v>
      </c>
      <c r="B7" s="39">
        <v>58083.484709999997</v>
      </c>
      <c r="C7" s="39">
        <v>119644.89592</v>
      </c>
      <c r="D7" s="39">
        <v>26500.876</v>
      </c>
      <c r="E7" s="39">
        <v>17205.625</v>
      </c>
      <c r="F7" s="39">
        <v>6030.125</v>
      </c>
      <c r="G7" s="39">
        <v>35075.199979999998</v>
      </c>
      <c r="H7" s="39">
        <v>14504.628000000001</v>
      </c>
      <c r="I7" s="39">
        <v>3187.1</v>
      </c>
      <c r="J7" s="39">
        <v>36923.258040000001</v>
      </c>
      <c r="K7" s="39">
        <v>7879.6</v>
      </c>
      <c r="L7" s="39">
        <v>11657.72769</v>
      </c>
      <c r="M7" s="39">
        <v>15627.22</v>
      </c>
      <c r="N7" s="39">
        <v>8748.5740000000005</v>
      </c>
      <c r="O7" s="39">
        <v>1899.57825</v>
      </c>
      <c r="P7" s="40">
        <v>362967.89259</v>
      </c>
      <c r="Q7" s="33"/>
      <c r="R7" s="33"/>
      <c r="S7" s="33"/>
      <c r="T7" s="33"/>
    </row>
    <row r="8" spans="1:20" ht="124.2" x14ac:dyDescent="0.3">
      <c r="A8" s="34" t="s">
        <v>39</v>
      </c>
      <c r="B8" s="39">
        <v>54468.627159999996</v>
      </c>
      <c r="C8" s="39">
        <v>11272.93095</v>
      </c>
      <c r="D8" s="39">
        <v>1000</v>
      </c>
      <c r="E8" s="39">
        <v>2719.4021400000001</v>
      </c>
      <c r="F8" s="39">
        <v>155.35437999999999</v>
      </c>
      <c r="G8" s="39">
        <v>396</v>
      </c>
      <c r="H8" s="39">
        <v>1092.1213499999999</v>
      </c>
      <c r="I8" s="39"/>
      <c r="J8" s="39">
        <v>698.64360999999997</v>
      </c>
      <c r="K8" s="39">
        <v>-1192.15165</v>
      </c>
      <c r="L8" s="39">
        <v>4660.27844</v>
      </c>
      <c r="M8" s="39">
        <v>-4.6926100000000002</v>
      </c>
      <c r="N8" s="39">
        <v>754.19898000000001</v>
      </c>
      <c r="O8" s="39">
        <v>1500</v>
      </c>
      <c r="P8" s="40">
        <v>77520.712750000006</v>
      </c>
      <c r="Q8" s="33"/>
      <c r="R8" s="33"/>
      <c r="S8" s="33"/>
      <c r="T8" s="33"/>
    </row>
    <row r="9" spans="1:20" ht="55.2" x14ac:dyDescent="0.3">
      <c r="A9" s="34" t="s">
        <v>40</v>
      </c>
      <c r="B9" s="39">
        <v>44449.171490000001</v>
      </c>
      <c r="C9" s="39">
        <v>175272.02953999999</v>
      </c>
      <c r="D9" s="39">
        <v>7718.53503</v>
      </c>
      <c r="E9" s="39"/>
      <c r="F9" s="39"/>
      <c r="G9" s="39"/>
      <c r="H9" s="39"/>
      <c r="I9" s="39"/>
      <c r="J9" s="39"/>
      <c r="K9" s="39">
        <v>23233.913540000001</v>
      </c>
      <c r="L9" s="39"/>
      <c r="M9" s="39"/>
      <c r="N9" s="39"/>
      <c r="O9" s="39"/>
      <c r="P9" s="40">
        <v>250673.6496</v>
      </c>
      <c r="Q9" s="33"/>
      <c r="R9" s="33"/>
      <c r="S9" s="33"/>
      <c r="T9" s="33"/>
    </row>
    <row r="10" spans="1:20" ht="96.6" x14ac:dyDescent="0.3">
      <c r="A10" s="34" t="s">
        <v>41</v>
      </c>
      <c r="B10" s="39">
        <v>48.441589999999998</v>
      </c>
      <c r="C10" s="39"/>
      <c r="D10" s="39"/>
      <c r="E10" s="39"/>
      <c r="F10" s="39"/>
      <c r="G10" s="39"/>
      <c r="H10" s="39"/>
      <c r="I10" s="39"/>
      <c r="J10" s="39">
        <v>21.691179999999999</v>
      </c>
      <c r="K10" s="39">
        <v>3.11</v>
      </c>
      <c r="L10" s="39"/>
      <c r="M10" s="39">
        <v>-4.0999999999999996</v>
      </c>
      <c r="N10" s="39">
        <v>12.3</v>
      </c>
      <c r="O10" s="39"/>
      <c r="P10" s="40">
        <v>81.442769999999996</v>
      </c>
      <c r="Q10" s="33"/>
      <c r="R10" s="33"/>
      <c r="S10" s="33"/>
      <c r="T10" s="33"/>
    </row>
    <row r="11" spans="1:20" ht="82.8" x14ac:dyDescent="0.3">
      <c r="A11" s="34" t="s">
        <v>42</v>
      </c>
      <c r="B11" s="39"/>
      <c r="C11" s="39">
        <v>4189.75</v>
      </c>
      <c r="D11" s="39">
        <v>643.41499999999996</v>
      </c>
      <c r="E11" s="39">
        <v>565</v>
      </c>
      <c r="F11" s="39">
        <v>163</v>
      </c>
      <c r="G11" s="39">
        <v>633.33333000000005</v>
      </c>
      <c r="H11" s="39">
        <v>160.666</v>
      </c>
      <c r="I11" s="39">
        <v>45</v>
      </c>
      <c r="J11" s="39"/>
      <c r="K11" s="39"/>
      <c r="L11" s="39">
        <v>132.83699999999999</v>
      </c>
      <c r="M11" s="39">
        <v>184.018</v>
      </c>
      <c r="N11" s="39">
        <v>243.67400000000001</v>
      </c>
      <c r="O11" s="39">
        <v>133.5</v>
      </c>
      <c r="P11" s="40">
        <v>7094.1933300000001</v>
      </c>
      <c r="Q11" s="33"/>
      <c r="R11" s="33"/>
      <c r="S11" s="33"/>
      <c r="T11" s="33"/>
    </row>
    <row r="12" spans="1:20" ht="96.6" x14ac:dyDescent="0.3">
      <c r="A12" s="34" t="s">
        <v>43</v>
      </c>
      <c r="B12" s="39">
        <v>108.50904</v>
      </c>
      <c r="C12" s="39">
        <v>258.32600000000002</v>
      </c>
      <c r="D12" s="39">
        <v>123.33199999999999</v>
      </c>
      <c r="E12" s="39">
        <v>79.540000000000006</v>
      </c>
      <c r="F12" s="39">
        <v>74.5</v>
      </c>
      <c r="G12" s="39">
        <v>45.452330000000003</v>
      </c>
      <c r="H12" s="39">
        <v>74.846999999999994</v>
      </c>
      <c r="I12" s="39">
        <v>79.2</v>
      </c>
      <c r="J12" s="39">
        <v>12.80147</v>
      </c>
      <c r="K12" s="39">
        <v>-70.006969999999995</v>
      </c>
      <c r="L12" s="39">
        <v>121.611</v>
      </c>
      <c r="M12" s="39">
        <v>126.7</v>
      </c>
      <c r="N12" s="39">
        <v>88.861000000000004</v>
      </c>
      <c r="O12" s="39">
        <v>100.377</v>
      </c>
      <c r="P12" s="40">
        <v>1224.0498700000001</v>
      </c>
      <c r="Q12" s="33"/>
      <c r="R12" s="33"/>
      <c r="S12" s="33"/>
      <c r="T12" s="33"/>
    </row>
    <row r="13" spans="1:20" ht="69" x14ac:dyDescent="0.3">
      <c r="A13" s="34" t="s">
        <v>44</v>
      </c>
      <c r="B13" s="39">
        <v>204.72606999999999</v>
      </c>
      <c r="C13" s="39">
        <v>-35.016030000000001</v>
      </c>
      <c r="D13" s="39">
        <v>200</v>
      </c>
      <c r="E13" s="39">
        <v>184.84</v>
      </c>
      <c r="F13" s="39">
        <v>70.999750000000006</v>
      </c>
      <c r="G13" s="39">
        <v>180</v>
      </c>
      <c r="H13" s="39">
        <v>111.4</v>
      </c>
      <c r="I13" s="39">
        <v>45.05</v>
      </c>
      <c r="J13" s="39">
        <v>352.322</v>
      </c>
      <c r="K13" s="39">
        <v>64.130799999999994</v>
      </c>
      <c r="L13" s="39">
        <v>70.048000000000002</v>
      </c>
      <c r="M13" s="39">
        <v>35</v>
      </c>
      <c r="N13" s="39">
        <v>70.159000000000006</v>
      </c>
      <c r="O13" s="39">
        <v>25.64838</v>
      </c>
      <c r="P13" s="40">
        <v>1579.3079700000001</v>
      </c>
      <c r="Q13" s="33"/>
      <c r="R13" s="33"/>
      <c r="S13" s="33"/>
      <c r="T13" s="33"/>
    </row>
    <row r="14" spans="1:20" ht="82.8" x14ac:dyDescent="0.3">
      <c r="A14" s="34" t="s">
        <v>45</v>
      </c>
      <c r="B14" s="39">
        <v>489.05578000000003</v>
      </c>
      <c r="C14" s="39">
        <v>1070.2611400000001</v>
      </c>
      <c r="D14" s="39">
        <v>207</v>
      </c>
      <c r="E14" s="39">
        <v>147.42866000000001</v>
      </c>
      <c r="F14" s="39">
        <v>27.557220000000001</v>
      </c>
      <c r="G14" s="39">
        <v>443</v>
      </c>
      <c r="H14" s="39">
        <v>264.97730999999999</v>
      </c>
      <c r="I14" s="39">
        <v>148.25</v>
      </c>
      <c r="J14" s="39">
        <v>7.1623299999999999</v>
      </c>
      <c r="K14" s="39">
        <v>-69.342939999999999</v>
      </c>
      <c r="L14" s="39">
        <v>220.98205999999999</v>
      </c>
      <c r="M14" s="39">
        <v>58</v>
      </c>
      <c r="N14" s="39">
        <v>166.91027</v>
      </c>
      <c r="O14" s="39">
        <v>30.857060000000001</v>
      </c>
      <c r="P14" s="40">
        <v>3212.0988900000002</v>
      </c>
      <c r="Q14" s="33"/>
      <c r="R14" s="33"/>
      <c r="S14" s="33"/>
      <c r="T14" s="33"/>
    </row>
    <row r="15" spans="1:20" ht="124.2" x14ac:dyDescent="0.3">
      <c r="A15" s="34" t="s">
        <v>46</v>
      </c>
      <c r="B15" s="39">
        <v>13363.603349999999</v>
      </c>
      <c r="C15" s="39"/>
      <c r="D15" s="39">
        <v>406.27699999999999</v>
      </c>
      <c r="E15" s="39"/>
      <c r="F15" s="39"/>
      <c r="G15" s="39"/>
      <c r="H15" s="39"/>
      <c r="I15" s="39"/>
      <c r="J15" s="39">
        <v>-143.71680000000001</v>
      </c>
      <c r="K15" s="39"/>
      <c r="L15" s="39"/>
      <c r="M15" s="39"/>
      <c r="N15" s="39"/>
      <c r="O15" s="39"/>
      <c r="P15" s="40">
        <v>13626.163549999999</v>
      </c>
      <c r="Q15" s="33"/>
      <c r="R15" s="33"/>
      <c r="S15" s="33"/>
      <c r="T15" s="33"/>
    </row>
    <row r="16" spans="1:20" ht="110.4" x14ac:dyDescent="0.3">
      <c r="A16" s="34" t="s">
        <v>47</v>
      </c>
      <c r="B16" s="39"/>
      <c r="C16" s="39">
        <v>4014.1370000000002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>
        <v>4014.1370000000002</v>
      </c>
      <c r="Q16" s="33"/>
      <c r="R16" s="33"/>
      <c r="S16" s="33"/>
      <c r="T16" s="33"/>
    </row>
    <row r="17" spans="1:20" ht="110.4" x14ac:dyDescent="0.3">
      <c r="A17" s="34" t="s">
        <v>48</v>
      </c>
      <c r="B17" s="39">
        <v>-68.934340000000006</v>
      </c>
      <c r="C17" s="39">
        <v>-1.8762000000000001</v>
      </c>
      <c r="D17" s="39"/>
      <c r="E17" s="39"/>
      <c r="F17" s="39"/>
      <c r="G17" s="39">
        <v>18.756</v>
      </c>
      <c r="H17" s="39"/>
      <c r="I17" s="39"/>
      <c r="J17" s="39">
        <v>37.492600000000003</v>
      </c>
      <c r="K17" s="39"/>
      <c r="L17" s="39"/>
      <c r="M17" s="39">
        <v>8.1365499999999997</v>
      </c>
      <c r="N17" s="39"/>
      <c r="O17" s="39"/>
      <c r="P17" s="40">
        <v>-6.4253900000000002</v>
      </c>
      <c r="Q17" s="33"/>
      <c r="R17" s="33"/>
      <c r="S17" s="33"/>
      <c r="T17" s="33"/>
    </row>
    <row r="18" spans="1:20" ht="358.8" x14ac:dyDescent="0.3">
      <c r="A18" s="34" t="s">
        <v>49</v>
      </c>
      <c r="B18" s="39">
        <v>27469.685010000001</v>
      </c>
      <c r="C18" s="39">
        <v>24008.473030000001</v>
      </c>
      <c r="D18" s="39">
        <v>1975</v>
      </c>
      <c r="E18" s="39">
        <v>1606.6390899999999</v>
      </c>
      <c r="F18" s="39"/>
      <c r="G18" s="39">
        <v>4685</v>
      </c>
      <c r="H18" s="39">
        <v>867.15553999999997</v>
      </c>
      <c r="I18" s="39">
        <v>63.703969999999998</v>
      </c>
      <c r="J18" s="39">
        <v>4665.7617200000004</v>
      </c>
      <c r="K18" s="39">
        <v>800</v>
      </c>
      <c r="L18" s="39">
        <v>1375.4551799999999</v>
      </c>
      <c r="M18" s="39">
        <v>1587.98594</v>
      </c>
      <c r="N18" s="39">
        <v>1391.58968</v>
      </c>
      <c r="O18" s="39">
        <v>260.35421000000002</v>
      </c>
      <c r="P18" s="40">
        <v>70756.803369999994</v>
      </c>
      <c r="Q18" s="33"/>
      <c r="R18" s="33"/>
      <c r="S18" s="33"/>
      <c r="T18" s="33"/>
    </row>
    <row r="19" spans="1:20" ht="179.4" x14ac:dyDescent="0.3">
      <c r="A19" s="34" t="s">
        <v>50</v>
      </c>
      <c r="B19" s="39">
        <v>186074.98998000001</v>
      </c>
      <c r="C19" s="39">
        <v>99090.874469999995</v>
      </c>
      <c r="D19" s="39">
        <v>32734.71084</v>
      </c>
      <c r="E19" s="39">
        <v>23127.339660000001</v>
      </c>
      <c r="F19" s="39">
        <v>2652.3850400000001</v>
      </c>
      <c r="G19" s="39">
        <v>34096.727800000001</v>
      </c>
      <c r="H19" s="39">
        <v>4989.1062700000002</v>
      </c>
      <c r="I19" s="39">
        <v>1903.9</v>
      </c>
      <c r="J19" s="39">
        <v>25154.374</v>
      </c>
      <c r="K19" s="39">
        <v>10410.54911</v>
      </c>
      <c r="L19" s="39">
        <v>26515.84705</v>
      </c>
      <c r="M19" s="39">
        <v>12168.091700000001</v>
      </c>
      <c r="N19" s="39">
        <v>12612.889719999999</v>
      </c>
      <c r="O19" s="39">
        <v>17898.816599999998</v>
      </c>
      <c r="P19" s="40">
        <v>489430.60223999998</v>
      </c>
      <c r="Q19" s="33"/>
      <c r="R19" s="33"/>
      <c r="S19" s="33"/>
      <c r="T19" s="33"/>
    </row>
    <row r="20" spans="1:20" ht="110.4" x14ac:dyDescent="0.3">
      <c r="A20" s="34" t="s">
        <v>51</v>
      </c>
      <c r="B20" s="39">
        <v>13769.273300000001</v>
      </c>
      <c r="C20" s="39">
        <v>6845.2609300000004</v>
      </c>
      <c r="D20" s="39">
        <v>1994.3040000000001</v>
      </c>
      <c r="E20" s="39">
        <v>580.59393999999998</v>
      </c>
      <c r="F20" s="39">
        <v>-318.48385999999999</v>
      </c>
      <c r="G20" s="39">
        <v>1772.11</v>
      </c>
      <c r="H20" s="39">
        <v>1185.97567</v>
      </c>
      <c r="I20" s="39"/>
      <c r="J20" s="39">
        <v>2052</v>
      </c>
      <c r="K20" s="39">
        <v>562.5</v>
      </c>
      <c r="L20" s="39">
        <v>2309.922</v>
      </c>
      <c r="M20" s="39">
        <v>-122.81084</v>
      </c>
      <c r="N20" s="39">
        <v>1621.2939100000001</v>
      </c>
      <c r="O20" s="39"/>
      <c r="P20" s="40">
        <v>32251.939050000001</v>
      </c>
      <c r="Q20" s="33"/>
      <c r="R20" s="33"/>
      <c r="S20" s="33"/>
      <c r="T20" s="33"/>
    </row>
    <row r="21" spans="1:20" ht="151.80000000000001" x14ac:dyDescent="0.3">
      <c r="A21" s="34" t="s">
        <v>52</v>
      </c>
      <c r="B21" s="39">
        <v>52.640610000000002</v>
      </c>
      <c r="C21" s="39">
        <v>17.76632</v>
      </c>
      <c r="D21" s="39"/>
      <c r="E21" s="39"/>
      <c r="F21" s="39"/>
      <c r="G21" s="39"/>
      <c r="H21" s="39">
        <v>2.7250000000000001</v>
      </c>
      <c r="I21" s="39"/>
      <c r="J21" s="39">
        <v>6.54352</v>
      </c>
      <c r="K21" s="39">
        <v>3.9882399999999998</v>
      </c>
      <c r="L21" s="39"/>
      <c r="M21" s="39"/>
      <c r="N21" s="39"/>
      <c r="O21" s="39"/>
      <c r="P21" s="40">
        <v>83.663690000000003</v>
      </c>
      <c r="Q21" s="33"/>
      <c r="R21" s="33"/>
      <c r="S21" s="33"/>
      <c r="T21" s="33"/>
    </row>
    <row r="22" spans="1:20" ht="96.6" x14ac:dyDescent="0.3">
      <c r="A22" s="34" t="s">
        <v>53</v>
      </c>
      <c r="B22" s="39">
        <v>150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>
        <v>150</v>
      </c>
      <c r="Q22" s="33"/>
      <c r="R22" s="33"/>
      <c r="S22" s="33"/>
      <c r="T22" s="33"/>
    </row>
    <row r="23" spans="1:20" ht="138" x14ac:dyDescent="0.3">
      <c r="A23" s="34" t="s">
        <v>54</v>
      </c>
      <c r="B23" s="39">
        <v>1133.7136700000001</v>
      </c>
      <c r="C23" s="39">
        <v>3801.3341399999999</v>
      </c>
      <c r="D23" s="39">
        <v>398.99252999999999</v>
      </c>
      <c r="E23" s="39">
        <v>-11.63871</v>
      </c>
      <c r="F23" s="39"/>
      <c r="G23" s="39">
        <v>607.71400000000006</v>
      </c>
      <c r="H23" s="39">
        <v>61.83305</v>
      </c>
      <c r="I23" s="39">
        <v>20</v>
      </c>
      <c r="J23" s="39">
        <v>1050.2111</v>
      </c>
      <c r="K23" s="39">
        <v>-8.0530000000000008</v>
      </c>
      <c r="L23" s="39">
        <v>1226.3230000000001</v>
      </c>
      <c r="M23" s="39">
        <v>-573.92556000000002</v>
      </c>
      <c r="N23" s="39">
        <v>265</v>
      </c>
      <c r="O23" s="39"/>
      <c r="P23" s="40">
        <v>7971.5042199999998</v>
      </c>
      <c r="Q23" s="33"/>
      <c r="R23" s="33"/>
      <c r="S23" s="33"/>
      <c r="T23" s="33"/>
    </row>
    <row r="24" spans="1:20" ht="138" x14ac:dyDescent="0.3">
      <c r="A24" s="34" t="s">
        <v>55</v>
      </c>
      <c r="B24" s="39">
        <v>113950.57513</v>
      </c>
      <c r="C24" s="39">
        <v>12501.02</v>
      </c>
      <c r="D24" s="39">
        <v>13830.161</v>
      </c>
      <c r="E24" s="39">
        <v>11075.23236</v>
      </c>
      <c r="F24" s="39">
        <v>-0.39717999999999998</v>
      </c>
      <c r="G24" s="39">
        <v>5696.7496499999997</v>
      </c>
      <c r="H24" s="39">
        <v>5373.4205099999999</v>
      </c>
      <c r="I24" s="39"/>
      <c r="J24" s="39">
        <v>2206.6</v>
      </c>
      <c r="K24" s="39">
        <v>2311.2886899999999</v>
      </c>
      <c r="L24" s="39">
        <v>6774.9651800000001</v>
      </c>
      <c r="M24" s="39">
        <v>2995.43</v>
      </c>
      <c r="N24" s="39">
        <v>3204</v>
      </c>
      <c r="O24" s="39">
        <v>4909.1298999999999</v>
      </c>
      <c r="P24" s="40">
        <v>184828.17524000001</v>
      </c>
      <c r="Q24" s="33"/>
      <c r="R24" s="33"/>
      <c r="S24" s="33"/>
      <c r="T24" s="33"/>
    </row>
    <row r="25" spans="1:20" ht="82.8" x14ac:dyDescent="0.3">
      <c r="A25" s="34" t="s">
        <v>56</v>
      </c>
      <c r="B25" s="39">
        <v>-26779.079399999999</v>
      </c>
      <c r="C25" s="39"/>
      <c r="D25" s="39">
        <v>-2920.1975400000001</v>
      </c>
      <c r="E25" s="39">
        <v>-352.64112999999998</v>
      </c>
      <c r="F25" s="39">
        <v>123.99142999999999</v>
      </c>
      <c r="G25" s="39">
        <v>2480</v>
      </c>
      <c r="H25" s="39">
        <v>294.51560000000001</v>
      </c>
      <c r="I25" s="39">
        <v>63.57</v>
      </c>
      <c r="J25" s="39">
        <v>2559.5111200000001</v>
      </c>
      <c r="K25" s="39">
        <v>41.469270000000002</v>
      </c>
      <c r="L25" s="39">
        <v>1551.4878000000001</v>
      </c>
      <c r="M25" s="39">
        <v>-1062.0561</v>
      </c>
      <c r="N25" s="39">
        <v>1462.7617299999999</v>
      </c>
      <c r="O25" s="39">
        <v>3683.1390000000001</v>
      </c>
      <c r="P25" s="40">
        <v>-18853.52822</v>
      </c>
      <c r="Q25" s="33"/>
      <c r="R25" s="33"/>
      <c r="S25" s="33"/>
      <c r="T25" s="33"/>
    </row>
    <row r="26" spans="1:20" ht="110.4" x14ac:dyDescent="0.3">
      <c r="A26" s="34" t="s">
        <v>57</v>
      </c>
      <c r="B26" s="39">
        <v>424.50533999999999</v>
      </c>
      <c r="C26" s="39">
        <v>1264.7714900000001</v>
      </c>
      <c r="D26" s="39">
        <v>250.91</v>
      </c>
      <c r="E26" s="39">
        <v>192.67653000000001</v>
      </c>
      <c r="F26" s="39">
        <v>-6.9772299999999996</v>
      </c>
      <c r="G26" s="39">
        <v>260.85000000000002</v>
      </c>
      <c r="H26" s="39">
        <v>88.496070000000003</v>
      </c>
      <c r="I26" s="39">
        <v>10</v>
      </c>
      <c r="J26" s="39">
        <v>146.07277999999999</v>
      </c>
      <c r="K26" s="39">
        <v>39.31662</v>
      </c>
      <c r="L26" s="39">
        <v>226.96879999999999</v>
      </c>
      <c r="M26" s="39">
        <v>-25.594940000000001</v>
      </c>
      <c r="N26" s="39">
        <v>48.6</v>
      </c>
      <c r="O26" s="39"/>
      <c r="P26" s="40">
        <v>2920.59546</v>
      </c>
      <c r="Q26" s="33"/>
      <c r="R26" s="33"/>
      <c r="S26" s="33"/>
      <c r="T26" s="33"/>
    </row>
    <row r="27" spans="1:20" ht="55.2" x14ac:dyDescent="0.3">
      <c r="A27" s="34" t="s">
        <v>58</v>
      </c>
      <c r="B27" s="39"/>
      <c r="C27" s="39"/>
      <c r="D27" s="39"/>
      <c r="E27" s="39"/>
      <c r="F27" s="39"/>
      <c r="G27" s="39"/>
      <c r="H27" s="39">
        <v>-12.2242</v>
      </c>
      <c r="I27" s="39"/>
      <c r="J27" s="39"/>
      <c r="K27" s="39">
        <v>-2.16797</v>
      </c>
      <c r="L27" s="39"/>
      <c r="M27" s="39"/>
      <c r="N27" s="39"/>
      <c r="O27" s="39"/>
      <c r="P27" s="40">
        <v>-14.39217</v>
      </c>
      <c r="Q27" s="33"/>
      <c r="R27" s="33"/>
      <c r="S27" s="33"/>
      <c r="T27" s="33"/>
    </row>
    <row r="28" spans="1:20" ht="82.8" x14ac:dyDescent="0.3">
      <c r="A28" s="34" t="s">
        <v>59</v>
      </c>
      <c r="B28" s="39">
        <v>2407.8465700000002</v>
      </c>
      <c r="C28" s="39">
        <v>1599.5840900000001</v>
      </c>
      <c r="D28" s="39">
        <v>200</v>
      </c>
      <c r="E28" s="39">
        <v>101.1</v>
      </c>
      <c r="F28" s="39"/>
      <c r="G28" s="39">
        <v>24.791340000000002</v>
      </c>
      <c r="H28" s="39"/>
      <c r="I28" s="39"/>
      <c r="J28" s="39">
        <v>528</v>
      </c>
      <c r="K28" s="39">
        <v>323.7</v>
      </c>
      <c r="L28" s="39"/>
      <c r="M28" s="39">
        <v>-144.72165000000001</v>
      </c>
      <c r="N28" s="39">
        <v>43.889000000000003</v>
      </c>
      <c r="O28" s="39"/>
      <c r="P28" s="40">
        <v>5084.1893499999996</v>
      </c>
      <c r="Q28" s="33"/>
      <c r="R28" s="33"/>
      <c r="S28" s="33"/>
      <c r="T28" s="33"/>
    </row>
    <row r="29" spans="1:20" ht="96.6" x14ac:dyDescent="0.3">
      <c r="A29" s="34" t="s">
        <v>60</v>
      </c>
      <c r="B29" s="39">
        <v>397.55279999999999</v>
      </c>
      <c r="C29" s="39">
        <v>-7354.9353000000001</v>
      </c>
      <c r="D29" s="39"/>
      <c r="E29" s="39"/>
      <c r="F29" s="39">
        <v>-335.66928000000001</v>
      </c>
      <c r="G29" s="39">
        <v>-0.34200000000000003</v>
      </c>
      <c r="H29" s="39"/>
      <c r="I29" s="39"/>
      <c r="J29" s="39"/>
      <c r="K29" s="39">
        <v>3991.4839999999999</v>
      </c>
      <c r="L29" s="39"/>
      <c r="M29" s="39"/>
      <c r="N29" s="39"/>
      <c r="O29" s="39"/>
      <c r="P29" s="40">
        <v>-3301.90978</v>
      </c>
      <c r="Q29" s="33"/>
      <c r="R29" s="33"/>
      <c r="S29" s="33"/>
      <c r="T29" s="33"/>
    </row>
    <row r="30" spans="1:20" ht="193.2" x14ac:dyDescent="0.3">
      <c r="A30" s="34" t="s">
        <v>61</v>
      </c>
      <c r="B30" s="39">
        <v>551.97721000000001</v>
      </c>
      <c r="C30" s="39"/>
      <c r="D30" s="39"/>
      <c r="E30" s="39"/>
      <c r="F30" s="39"/>
      <c r="G30" s="39"/>
      <c r="H30" s="39"/>
      <c r="I30" s="39"/>
      <c r="J30" s="39">
        <v>-84.312259999999995</v>
      </c>
      <c r="K30" s="39"/>
      <c r="L30" s="39"/>
      <c r="M30" s="39"/>
      <c r="N30" s="39"/>
      <c r="O30" s="39"/>
      <c r="P30" s="40">
        <v>467.66494999999998</v>
      </c>
      <c r="Q30" s="33"/>
      <c r="R30" s="33"/>
      <c r="S30" s="33"/>
      <c r="T30" s="33"/>
    </row>
    <row r="31" spans="1:20" ht="55.2" x14ac:dyDescent="0.3">
      <c r="A31" s="34" t="s">
        <v>62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>
        <v>61.416800000000002</v>
      </c>
      <c r="M31" s="39"/>
      <c r="N31" s="39"/>
      <c r="O31" s="39"/>
      <c r="P31" s="40">
        <v>61.416800000000002</v>
      </c>
      <c r="Q31" s="33"/>
      <c r="R31" s="33"/>
      <c r="S31" s="33"/>
      <c r="T31" s="33"/>
    </row>
    <row r="32" spans="1:20" ht="69" x14ac:dyDescent="0.3">
      <c r="A32" s="34" t="s">
        <v>63</v>
      </c>
      <c r="B32" s="39"/>
      <c r="C32" s="39"/>
      <c r="D32" s="39"/>
      <c r="E32" s="39"/>
      <c r="F32" s="39">
        <v>-4.0499999999999998E-3</v>
      </c>
      <c r="G32" s="39"/>
      <c r="H32" s="39"/>
      <c r="I32" s="39"/>
      <c r="J32" s="39"/>
      <c r="K32" s="39"/>
      <c r="L32" s="39"/>
      <c r="M32" s="39"/>
      <c r="N32" s="39"/>
      <c r="O32" s="39"/>
      <c r="P32" s="40">
        <v>-4.0499999999999998E-3</v>
      </c>
      <c r="Q32" s="33"/>
      <c r="R32" s="33"/>
      <c r="S32" s="33"/>
      <c r="T32" s="33"/>
    </row>
    <row r="33" spans="1:20" ht="69" x14ac:dyDescent="0.3">
      <c r="A33" s="34" t="s">
        <v>64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>
        <v>-1400</v>
      </c>
      <c r="M33" s="39"/>
      <c r="N33" s="39"/>
      <c r="O33" s="39"/>
      <c r="P33" s="40">
        <v>-1400</v>
      </c>
      <c r="Q33" s="33"/>
      <c r="R33" s="33"/>
      <c r="S33" s="33"/>
      <c r="T33" s="33"/>
    </row>
    <row r="34" spans="1:20" ht="138" x14ac:dyDescent="0.3">
      <c r="A34" s="34" t="s">
        <v>65</v>
      </c>
      <c r="B34" s="39">
        <v>1755.6766</v>
      </c>
      <c r="C34" s="39">
        <v>1984.268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>
        <v>3739.9445999999998</v>
      </c>
      <c r="Q34" s="33"/>
      <c r="R34" s="33"/>
      <c r="S34" s="33"/>
      <c r="T34" s="33"/>
    </row>
    <row r="35" spans="1:20" ht="55.2" x14ac:dyDescent="0.3">
      <c r="A35" s="34" t="s">
        <v>66</v>
      </c>
      <c r="B35" s="39"/>
      <c r="C35" s="39"/>
      <c r="D35" s="39"/>
      <c r="E35" s="39"/>
      <c r="F35" s="39"/>
      <c r="G35" s="39"/>
      <c r="H35" s="39"/>
      <c r="I35" s="39"/>
      <c r="J35" s="39">
        <v>37993</v>
      </c>
      <c r="K35" s="39"/>
      <c r="L35" s="39"/>
      <c r="M35" s="39"/>
      <c r="N35" s="39"/>
      <c r="O35" s="39"/>
      <c r="P35" s="40">
        <v>37993</v>
      </c>
      <c r="Q35" s="33"/>
      <c r="R35" s="33"/>
      <c r="S35" s="33"/>
      <c r="T35" s="33"/>
    </row>
    <row r="36" spans="1:20" ht="41.4" x14ac:dyDescent="0.3">
      <c r="A36" s="34" t="s">
        <v>67</v>
      </c>
      <c r="B36" s="39"/>
      <c r="C36" s="39">
        <v>229</v>
      </c>
      <c r="D36" s="39">
        <v>40</v>
      </c>
      <c r="E36" s="39">
        <v>30.2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0">
        <v>299.2</v>
      </c>
      <c r="Q36" s="33"/>
      <c r="R36" s="33"/>
      <c r="S36" s="33"/>
      <c r="T36" s="33"/>
    </row>
    <row r="37" spans="1:20" ht="69" x14ac:dyDescent="0.3">
      <c r="A37" s="34" t="s">
        <v>68</v>
      </c>
      <c r="B37" s="39">
        <v>-553.22855000000004</v>
      </c>
      <c r="C37" s="39"/>
      <c r="D37" s="39"/>
      <c r="E37" s="39"/>
      <c r="F37" s="39"/>
      <c r="G37" s="39"/>
      <c r="H37" s="39"/>
      <c r="I37" s="39"/>
      <c r="J37" s="39">
        <v>-81.909000000000006</v>
      </c>
      <c r="K37" s="39"/>
      <c r="L37" s="39">
        <v>-26.306799999999999</v>
      </c>
      <c r="M37" s="39"/>
      <c r="N37" s="39"/>
      <c r="O37" s="39"/>
      <c r="P37" s="40">
        <v>-661.44434999999999</v>
      </c>
      <c r="Q37" s="33"/>
      <c r="R37" s="33"/>
      <c r="S37" s="33"/>
      <c r="T37" s="33"/>
    </row>
    <row r="38" spans="1:20" ht="41.4" x14ac:dyDescent="0.3">
      <c r="A38" s="34" t="s">
        <v>69</v>
      </c>
      <c r="B38" s="39">
        <v>584.75841000000003</v>
      </c>
      <c r="C38" s="39">
        <v>291.68988999999999</v>
      </c>
      <c r="D38" s="39">
        <v>214.51632000000001</v>
      </c>
      <c r="E38" s="39">
        <v>26.814540000000001</v>
      </c>
      <c r="F38" s="39"/>
      <c r="G38" s="39">
        <v>26.814540000000001</v>
      </c>
      <c r="H38" s="39">
        <v>26.814540000000001</v>
      </c>
      <c r="I38" s="39"/>
      <c r="J38" s="39">
        <v>187.70178000000001</v>
      </c>
      <c r="K38" s="39">
        <v>26.814540000000001</v>
      </c>
      <c r="L38" s="39">
        <v>107.25816</v>
      </c>
      <c r="M38" s="39">
        <v>107.25816</v>
      </c>
      <c r="N38" s="39">
        <v>52.975070000000002</v>
      </c>
      <c r="O38" s="39">
        <v>107.25816</v>
      </c>
      <c r="P38" s="40">
        <v>1760.6741099999999</v>
      </c>
      <c r="Q38" s="33"/>
      <c r="R38" s="33"/>
      <c r="S38" s="33"/>
      <c r="T38" s="33"/>
    </row>
    <row r="39" spans="1:20" ht="124.2" x14ac:dyDescent="0.3">
      <c r="A39" s="34" t="s">
        <v>70</v>
      </c>
      <c r="B39" s="39"/>
      <c r="C39" s="39"/>
      <c r="D39" s="39"/>
      <c r="E39" s="39"/>
      <c r="F39" s="39"/>
      <c r="G39" s="39"/>
      <c r="H39" s="39">
        <v>-1.0000000000000001E-5</v>
      </c>
      <c r="I39" s="39"/>
      <c r="J39" s="39">
        <v>-28.8231</v>
      </c>
      <c r="K39" s="39">
        <v>-0.96343000000000001</v>
      </c>
      <c r="L39" s="39"/>
      <c r="M39" s="39"/>
      <c r="N39" s="39"/>
      <c r="O39" s="39"/>
      <c r="P39" s="40">
        <v>-29.786539999999999</v>
      </c>
      <c r="Q39" s="33"/>
      <c r="R39" s="33"/>
      <c r="S39" s="33"/>
      <c r="T39" s="33"/>
    </row>
    <row r="40" spans="1:20" ht="55.2" x14ac:dyDescent="0.3">
      <c r="A40" s="34" t="s">
        <v>71</v>
      </c>
      <c r="B40" s="39"/>
      <c r="C40" s="39">
        <v>3433.8889300000001</v>
      </c>
      <c r="D40" s="39"/>
      <c r="E40" s="39">
        <v>1997.33375</v>
      </c>
      <c r="F40" s="39">
        <v>35.752310000000001</v>
      </c>
      <c r="G40" s="39">
        <v>2857.9876100000001</v>
      </c>
      <c r="H40" s="39"/>
      <c r="I40" s="39"/>
      <c r="J40" s="39"/>
      <c r="K40" s="39"/>
      <c r="L40" s="39">
        <v>303.58713999999998</v>
      </c>
      <c r="M40" s="39">
        <v>4653.8194199999998</v>
      </c>
      <c r="N40" s="39">
        <v>335.61205000000001</v>
      </c>
      <c r="O40" s="39">
        <v>599.20012999999994</v>
      </c>
      <c r="P40" s="40">
        <v>14217.181339999999</v>
      </c>
      <c r="Q40" s="33"/>
      <c r="R40" s="33"/>
      <c r="S40" s="33"/>
      <c r="T40" s="33"/>
    </row>
    <row r="41" spans="1:20" ht="96.6" x14ac:dyDescent="0.3">
      <c r="A41" s="34" t="s">
        <v>72</v>
      </c>
      <c r="B41" s="39"/>
      <c r="C41" s="39">
        <v>22566.6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>
        <v>22566.6</v>
      </c>
      <c r="Q41" s="33"/>
      <c r="R41" s="33"/>
      <c r="S41" s="33"/>
      <c r="T41" s="33"/>
    </row>
    <row r="42" spans="1:20" ht="82.8" x14ac:dyDescent="0.3">
      <c r="A42" s="34" t="s">
        <v>73</v>
      </c>
      <c r="B42" s="39">
        <v>3031.8906299999999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>
        <v>3031.8906299999999</v>
      </c>
      <c r="Q42" s="33"/>
      <c r="R42" s="33"/>
      <c r="S42" s="33"/>
      <c r="T42" s="33"/>
    </row>
    <row r="43" spans="1:20" ht="55.2" x14ac:dyDescent="0.3">
      <c r="A43" s="34" t="s">
        <v>74</v>
      </c>
      <c r="B43" s="39">
        <v>22549.766070000001</v>
      </c>
      <c r="C43" s="39"/>
      <c r="D43" s="39"/>
      <c r="E43" s="39"/>
      <c r="F43" s="39"/>
      <c r="G43" s="39"/>
      <c r="H43" s="39"/>
      <c r="I43" s="39"/>
      <c r="J43" s="39">
        <v>1603.62733</v>
      </c>
      <c r="K43" s="39">
        <v>1014.563</v>
      </c>
      <c r="L43" s="39"/>
      <c r="M43" s="39"/>
      <c r="N43" s="39"/>
      <c r="O43" s="39"/>
      <c r="P43" s="40">
        <v>25167.956399999999</v>
      </c>
      <c r="Q43" s="33"/>
      <c r="R43" s="33"/>
      <c r="S43" s="33"/>
      <c r="T43" s="33"/>
    </row>
    <row r="44" spans="1:20" ht="27.6" x14ac:dyDescent="0.3">
      <c r="A44" s="34" t="s">
        <v>75</v>
      </c>
      <c r="B44" s="39">
        <v>3077.5357899999999</v>
      </c>
      <c r="C44" s="39"/>
      <c r="D44" s="39"/>
      <c r="E44" s="39"/>
      <c r="F44" s="39"/>
      <c r="G44" s="39"/>
      <c r="H44" s="39"/>
      <c r="I44" s="39"/>
      <c r="J44" s="39"/>
      <c r="K44" s="39">
        <v>536.78315999999995</v>
      </c>
      <c r="L44" s="39"/>
      <c r="M44" s="39"/>
      <c r="N44" s="39"/>
      <c r="O44" s="39"/>
      <c r="P44" s="40">
        <v>3614.3189499999999</v>
      </c>
      <c r="Q44" s="33"/>
      <c r="R44" s="33"/>
      <c r="S44" s="33"/>
      <c r="T44" s="33"/>
    </row>
    <row r="45" spans="1:20" x14ac:dyDescent="0.3">
      <c r="A45" s="31" t="s">
        <v>76</v>
      </c>
      <c r="B45" s="40">
        <v>519855.70175000001</v>
      </c>
      <c r="C45" s="40">
        <v>526202.83430999995</v>
      </c>
      <c r="D45" s="40">
        <v>107508.99718000001</v>
      </c>
      <c r="E45" s="40">
        <v>76741.485830000005</v>
      </c>
      <c r="F45" s="40">
        <v>25165.933529999998</v>
      </c>
      <c r="G45" s="40">
        <v>112219.97791</v>
      </c>
      <c r="H45" s="40">
        <v>43838.7837</v>
      </c>
      <c r="I45" s="40">
        <v>11650.77397</v>
      </c>
      <c r="J45" s="40">
        <v>174997.38005000001</v>
      </c>
      <c r="K45" s="40">
        <v>65454.365010000001</v>
      </c>
      <c r="L45" s="40">
        <v>133355.71249999999</v>
      </c>
      <c r="M45" s="40">
        <v>44467.230349999998</v>
      </c>
      <c r="N45" s="40">
        <v>56874.008410000002</v>
      </c>
      <c r="O45" s="40">
        <v>59206.754690000002</v>
      </c>
      <c r="P45" s="40">
        <v>1957539.9391900001</v>
      </c>
      <c r="Q45" s="32"/>
      <c r="R45" s="32"/>
      <c r="S45" s="32"/>
      <c r="T45" s="32"/>
    </row>
    <row r="47" spans="1:20" x14ac:dyDescent="0.3">
      <c r="A47" s="57" t="s">
        <v>121</v>
      </c>
      <c r="B47" s="58"/>
      <c r="C47" s="58"/>
      <c r="D47" s="58"/>
      <c r="E47" s="58"/>
    </row>
  </sheetData>
  <mergeCells count="1">
    <mergeCell ref="A47:E47"/>
  </mergeCells>
  <pageMargins left="0.23622047244094491" right="0.2" top="0.23" bottom="0.35" header="0.2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2019-02-05T23:06:41Z</dcterms:modified>
</cp:coreProperties>
</file>