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Бюджетополучатели" sheetId="1" r:id="rId1"/>
    <sheet name="Муниципальные районы" sheetId="2" r:id="rId2"/>
  </sheets>
  <definedNames>
    <definedName name="Date">Бюджетополучатели!$E$8</definedName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EndDate">Бюджетополучатели!$E$9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Бюджетополучатели!$17:$18</definedName>
    <definedName name="_xlnm.Print_Titles" localSheetId="1">'Муниципальные районы'!$1:$3</definedName>
    <definedName name="_xlnm.Print_Area" localSheetId="0">Бюджетополучатели!$A$1:$D$63</definedName>
    <definedName name="_xlnm.Print_Area" localSheetId="1">'Муниципальные районы'!$A$1:$P$34</definedName>
  </definedNames>
  <calcPr calcId="162913" refMode="R1C1"/>
</workbook>
</file>

<file path=xl/calcChain.xml><?xml version="1.0" encoding="utf-8"?>
<calcChain xmlns="http://schemas.openxmlformats.org/spreadsheetml/2006/main">
  <c r="D9" i="1" l="1"/>
  <c r="D6" i="1"/>
  <c r="D10" i="1" l="1"/>
  <c r="D13" i="1" l="1"/>
  <c r="E3" i="1" l="1"/>
  <c r="H1" i="1" l="1"/>
  <c r="F1" i="1" l="1"/>
  <c r="E6" i="1" s="1"/>
  <c r="A2" i="1" s="1"/>
  <c r="G3" i="1" l="1"/>
  <c r="F3" i="1" l="1"/>
  <c r="A2" i="2"/>
  <c r="G1" i="1" l="1"/>
  <c r="A5" i="1" s="1"/>
  <c r="G2" i="1"/>
  <c r="F2" i="1"/>
</calcChain>
</file>

<file path=xl/sharedStrings.xml><?xml version="1.0" encoding="utf-8"?>
<sst xmlns="http://schemas.openxmlformats.org/spreadsheetml/2006/main" count="111" uniqueCount="109">
  <si>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</si>
  <si>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</si>
  <si>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</si>
  <si>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</si>
  <si>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</si>
  <si>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</si>
  <si>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</si>
  <si>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</si>
  <si>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</si>
  <si>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</si>
  <si>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</si>
  <si>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</si>
  <si>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</si>
  <si>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</si>
  <si>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</si>
  <si>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</si>
  <si>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</si>
  <si>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</si>
  <si>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</si>
  <si>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</si>
  <si>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</si>
  <si>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</si>
  <si>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</si>
  <si>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</si>
  <si>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</si>
  <si>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</si>
  <si>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</si>
  <si>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</si>
  <si>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</si>
  <si>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</si>
  <si>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</si>
  <si>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</si>
  <si>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</si>
  <si>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01.01.2019</t>
  </si>
  <si>
    <t>01.02.2019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</si>
  <si>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</si>
  <si>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</si>
  <si>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</si>
  <si>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</si>
  <si>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</si>
  <si>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</si>
  <si>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</si>
  <si>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</si>
  <si>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</si>
  <si>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</si>
  <si>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</si>
  <si>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</si>
  <si>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</si>
  <si>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</si>
  <si>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</si>
  <si>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</si>
  <si>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</si>
  <si>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</si>
  <si>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</si>
  <si>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</si>
  <si>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</si>
  <si>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для осуществления  полномочий Камчатского края на государственную регистрацию актов гражданского состояния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</si>
  <si>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</si>
  <si>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</si>
  <si>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</si>
  <si>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Расходы, связанные с особым режимом безопасного функционирования закрытых административно-территориальных образований</t>
  </si>
  <si>
    <t>Осуществление переданных полномочий Российской Федерации на государственную регистрацию актов гражданского состояния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</si>
  <si>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</si>
  <si>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</si>
  <si>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</si>
  <si>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</si>
  <si>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</si>
  <si>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</si>
  <si>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</si>
  <si>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</si>
  <si>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</si>
  <si>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</si>
  <si>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</si>
  <si>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</si>
  <si>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</si>
  <si>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</si>
  <si>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</si>
  <si>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</si>
  <si>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</si>
  <si>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</si>
  <si>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</si>
  <si>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</si>
  <si>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</si>
  <si>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</si>
  <si>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</si>
  <si>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</si>
  <si>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</si>
  <si>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</si>
  <si>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</si>
  <si>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</si>
  <si>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</si>
  <si>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</si>
  <si>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</si>
  <si>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</si>
  <si>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</si>
  <si>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</si>
  <si>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</si>
  <si>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</si>
  <si>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</si>
  <si>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</si>
  <si>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</si>
  <si>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</si>
  <si>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</si>
  <si>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</si>
  <si>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</si>
  <si>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31.01.2019</t>
  </si>
  <si>
    <t>Остатки средств на 01.02.2019</t>
  </si>
  <si>
    <t>Иные межбюджетные трансферты на приобретение мобильного сценического комплекса за счет средств резервного фонда Президента Российской Федерации</t>
  </si>
  <si>
    <t>справка к опер отч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</si>
</sst>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4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164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16" fillId="0" borderId="4" xfId="0" applyFont="1" applyFill="1" applyBorder="1" applyAlignment="1">
      <alignment horizontal="center" vertical="top" wrapText="1"/>
    </xf>
    <xf numFmtId="49" fontId="16" fillId="0" borderId="4" xfId="0" applyNumberFormat="1" applyFont="1" applyBorder="1" applyAlignment="1">
      <alignment horizontal="left" vertical="center" wrapText="1"/>
    </xf>
    <xf numFmtId="0" fontId="19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5" fillId="2" borderId="4" xfId="0" applyNumberFormat="1" applyFont="1" applyFill="1" applyBorder="1" applyAlignment="1">
      <alignment horizontal="left" wrapText="1"/>
    </xf>
    <xf numFmtId="0" fontId="20" fillId="0" borderId="0" xfId="0" applyFont="1"/>
    <xf numFmtId="0" fontId="21" fillId="0" borderId="0" xfId="0" applyFont="1"/>
    <xf numFmtId="0" fontId="21" fillId="0" borderId="4" xfId="0" applyFont="1" applyBorder="1" applyAlignment="1">
      <alignment horizontal="left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16" fillId="0" borderId="4" xfId="0" applyNumberFormat="1" applyFont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22" fillId="0" borderId="0" xfId="0" applyFo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/>
    </xf>
    <xf numFmtId="164" fontId="17" fillId="0" borderId="4" xfId="0" applyNumberFormat="1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view="pageBreakPreview" zoomScaleNormal="100" zoomScaleSheetLayoutView="100" workbookViewId="0">
      <selection activeCell="D6" sqref="D6"/>
    </sheetView>
  </sheetViews>
  <sheetFormatPr defaultRowHeight="14.4" x14ac:dyDescent="0.3"/>
  <cols>
    <col min="1" max="1" width="69.3320312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44" t="s">
        <v>9</v>
      </c>
      <c r="B1" s="44"/>
      <c r="C1" s="44"/>
      <c r="D1" s="44"/>
      <c r="E1" s="29" t="s">
        <v>33</v>
      </c>
      <c r="F1" s="30" t="str">
        <f>TEXT(E1,"[$-FC19]ММ")</f>
        <v>01</v>
      </c>
      <c r="G1" s="30" t="str">
        <f>TEXT(E1,"[$-FC19]ДД.ММ.ГГГ \г")</f>
        <v>01.01.2019 г</v>
      </c>
      <c r="H1" s="30" t="str">
        <f>TEXT(E1,"[$-FC19]ГГГГ")</f>
        <v>2019</v>
      </c>
    </row>
    <row r="2" spans="1:8" ht="15.6" x14ac:dyDescent="0.3">
      <c r="A2" s="44" t="str">
        <f>CONCATENATE("доходов и расходов краевого бюджета за ",period," ",H1," года")</f>
        <v>доходов и расходов краевого бюджета за январь 2019 года</v>
      </c>
      <c r="B2" s="44"/>
      <c r="C2" s="44"/>
      <c r="D2" s="44"/>
      <c r="E2" s="29" t="s">
        <v>105</v>
      </c>
      <c r="F2" s="30" t="str">
        <f>TEXT(E2,"[$-FC19]ДД ММММ ГГГ \г")</f>
        <v>31 января 2019 г</v>
      </c>
      <c r="G2" s="30" t="str">
        <f>TEXT(E2,"[$-FC19]ДД.ММ.ГГГ \г")</f>
        <v>31.01.2019 г</v>
      </c>
      <c r="H2" s="31"/>
    </row>
    <row r="3" spans="1:8" x14ac:dyDescent="0.3">
      <c r="A3" s="1"/>
      <c r="B3" s="2"/>
      <c r="C3" s="2"/>
      <c r="D3" s="3"/>
      <c r="E3" s="30">
        <f>EndDate+1</f>
        <v>43498</v>
      </c>
      <c r="F3" s="30" t="str">
        <f>TEXT(E3,"[$-FC19]ДД ММММ ГГГ \г")</f>
        <v>02 февраля 2019 г</v>
      </c>
      <c r="G3" s="30" t="str">
        <f>TEXT(E3,"[$-FC19]ДД.ММ.ГГГ \г")</f>
        <v>02.02.2019 г</v>
      </c>
      <c r="H3" s="30"/>
    </row>
    <row r="4" spans="1:8" x14ac:dyDescent="0.3">
      <c r="A4" s="4"/>
      <c r="B4" s="5"/>
      <c r="C4" s="5"/>
      <c r="D4" s="6" t="s">
        <v>0</v>
      </c>
      <c r="E4" s="30"/>
      <c r="F4" s="30"/>
      <c r="G4" s="30"/>
      <c r="H4" s="30"/>
    </row>
    <row r="5" spans="1:8" x14ac:dyDescent="0.3">
      <c r="A5" s="45" t="str">
        <f>CONCATENATE("Остаток средств на ",G1,"ода")</f>
        <v>Остаток средств на 01.01.2019 года</v>
      </c>
      <c r="B5" s="46"/>
      <c r="C5" s="46"/>
      <c r="D5" s="7">
        <v>2878698.1</v>
      </c>
      <c r="E5" s="31"/>
      <c r="F5" s="30"/>
      <c r="G5" s="30"/>
      <c r="H5" s="30"/>
    </row>
    <row r="6" spans="1:8" x14ac:dyDescent="0.3">
      <c r="A6" s="48" t="s">
        <v>1</v>
      </c>
      <c r="B6" s="54"/>
      <c r="C6" s="54"/>
      <c r="D6" s="8">
        <f>D9-D7</f>
        <v>1172159.0849399995</v>
      </c>
      <c r="E6" s="30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январь</v>
      </c>
      <c r="F6" s="30"/>
      <c r="G6" s="30"/>
      <c r="H6" s="30"/>
    </row>
    <row r="7" spans="1:8" x14ac:dyDescent="0.3">
      <c r="A7" s="55" t="s">
        <v>10</v>
      </c>
      <c r="B7" s="54"/>
      <c r="C7" s="54"/>
      <c r="D7" s="10">
        <v>3280471</v>
      </c>
      <c r="E7" s="43">
        <v>1210</v>
      </c>
      <c r="F7" s="43" t="s">
        <v>108</v>
      </c>
      <c r="G7" s="30"/>
      <c r="H7" s="30"/>
    </row>
    <row r="8" spans="1:8" x14ac:dyDescent="0.3">
      <c r="A8" s="55" t="s">
        <v>11</v>
      </c>
      <c r="B8" s="54"/>
      <c r="C8" s="54"/>
      <c r="D8" s="10">
        <v>164653</v>
      </c>
      <c r="E8" s="30" t="s">
        <v>33</v>
      </c>
    </row>
    <row r="9" spans="1:8" x14ac:dyDescent="0.3">
      <c r="A9" s="56" t="s">
        <v>12</v>
      </c>
      <c r="B9" s="57"/>
      <c r="C9" s="57"/>
      <c r="D9" s="42">
        <f>D11+D10-D5</f>
        <v>4452630.0849399995</v>
      </c>
      <c r="E9" s="30" t="s">
        <v>34</v>
      </c>
    </row>
    <row r="10" spans="1:8" x14ac:dyDescent="0.3">
      <c r="A10" s="56" t="s">
        <v>13</v>
      </c>
      <c r="B10" s="57"/>
      <c r="C10" s="57"/>
      <c r="D10" s="42">
        <f>B61+'Муниципальные районы'!P31</f>
        <v>4072042.2849399997</v>
      </c>
    </row>
    <row r="11" spans="1:8" x14ac:dyDescent="0.3">
      <c r="A11" s="47" t="s">
        <v>106</v>
      </c>
      <c r="B11" s="48"/>
      <c r="C11" s="48"/>
      <c r="D11" s="9">
        <v>3259285.9</v>
      </c>
    </row>
    <row r="12" spans="1:8" x14ac:dyDescent="0.3">
      <c r="A12" s="58" t="s">
        <v>14</v>
      </c>
      <c r="B12" s="59"/>
      <c r="C12" s="59"/>
      <c r="D12" s="9"/>
    </row>
    <row r="13" spans="1:8" x14ac:dyDescent="0.3">
      <c r="A13" s="58" t="s">
        <v>15</v>
      </c>
      <c r="B13" s="59"/>
      <c r="C13" s="59"/>
      <c r="D13" s="8">
        <f>D14</f>
        <v>29239.7</v>
      </c>
    </row>
    <row r="14" spans="1:8" ht="28.2" customHeight="1" x14ac:dyDescent="0.3">
      <c r="A14" s="60" t="s">
        <v>107</v>
      </c>
      <c r="B14" s="48"/>
      <c r="C14" s="48"/>
      <c r="D14" s="8">
        <v>29239.7</v>
      </c>
    </row>
    <row r="15" spans="1:8" x14ac:dyDescent="0.3">
      <c r="A15" s="24"/>
      <c r="B15" s="25"/>
      <c r="C15" s="25"/>
      <c r="D15" s="23"/>
    </row>
    <row r="16" spans="1:8" x14ac:dyDescent="0.3">
      <c r="A16" s="26" t="s">
        <v>16</v>
      </c>
      <c r="B16" s="11"/>
      <c r="C16" s="11"/>
      <c r="D16" s="12"/>
    </row>
    <row r="17" spans="1:4" x14ac:dyDescent="0.3">
      <c r="A17" s="49" t="s">
        <v>17</v>
      </c>
      <c r="B17" s="51" t="s">
        <v>2</v>
      </c>
      <c r="C17" s="52" t="s">
        <v>3</v>
      </c>
      <c r="D17" s="53"/>
    </row>
    <row r="18" spans="1:4" ht="90" customHeight="1" x14ac:dyDescent="0.3">
      <c r="A18" s="50"/>
      <c r="B18" s="51"/>
      <c r="C18" s="27" t="s">
        <v>4</v>
      </c>
      <c r="D18" s="27" t="s">
        <v>5</v>
      </c>
    </row>
    <row r="19" spans="1:4" x14ac:dyDescent="0.3">
      <c r="A19" s="13" t="s">
        <v>63</v>
      </c>
      <c r="B19" s="38">
        <v>14639.194149999999</v>
      </c>
      <c r="C19" s="38">
        <v>10528.06011</v>
      </c>
      <c r="D19" s="38">
        <v>3109.99397</v>
      </c>
    </row>
    <row r="20" spans="1:4" x14ac:dyDescent="0.3">
      <c r="A20" s="13" t="s">
        <v>64</v>
      </c>
      <c r="B20" s="38">
        <v>1497.1352099999999</v>
      </c>
      <c r="C20" s="38">
        <v>1016.37929</v>
      </c>
      <c r="D20" s="38"/>
    </row>
    <row r="21" spans="1:4" x14ac:dyDescent="0.3">
      <c r="A21" s="13" t="s">
        <v>65</v>
      </c>
      <c r="B21" s="38">
        <v>12518.95145</v>
      </c>
      <c r="C21" s="38">
        <v>5583.5126499999997</v>
      </c>
      <c r="D21" s="38">
        <v>17.417200000000001</v>
      </c>
    </row>
    <row r="22" spans="1:4" x14ac:dyDescent="0.3">
      <c r="A22" s="13" t="s">
        <v>66</v>
      </c>
      <c r="B22" s="38">
        <v>229989.09753</v>
      </c>
      <c r="C22" s="38">
        <v>13111.23489</v>
      </c>
      <c r="D22" s="38">
        <v>1022.56124</v>
      </c>
    </row>
    <row r="23" spans="1:4" ht="27.6" x14ac:dyDescent="0.3">
      <c r="A23" s="13" t="s">
        <v>67</v>
      </c>
      <c r="B23" s="38">
        <v>2090.4235699999999</v>
      </c>
      <c r="C23" s="38">
        <v>1509.7537299999999</v>
      </c>
      <c r="D23" s="38"/>
    </row>
    <row r="24" spans="1:4" x14ac:dyDescent="0.3">
      <c r="A24" s="13" t="s">
        <v>68</v>
      </c>
      <c r="B24" s="38">
        <v>5416.2848199999999</v>
      </c>
      <c r="C24" s="38">
        <v>1068.80987</v>
      </c>
      <c r="D24" s="38">
        <v>31.113160000000001</v>
      </c>
    </row>
    <row r="25" spans="1:4" x14ac:dyDescent="0.3">
      <c r="A25" s="13" t="s">
        <v>69</v>
      </c>
      <c r="B25" s="38">
        <v>976.64706000000001</v>
      </c>
      <c r="C25" s="38">
        <v>841.40281000000004</v>
      </c>
      <c r="D25" s="38"/>
    </row>
    <row r="26" spans="1:4" ht="27.6" x14ac:dyDescent="0.3">
      <c r="A26" s="13" t="s">
        <v>70</v>
      </c>
      <c r="B26" s="38">
        <v>26893.426439999999</v>
      </c>
      <c r="C26" s="38">
        <v>2937.3382099999999</v>
      </c>
      <c r="D26" s="38">
        <v>5.8498400000000004</v>
      </c>
    </row>
    <row r="27" spans="1:4" x14ac:dyDescent="0.3">
      <c r="A27" s="13" t="s">
        <v>71</v>
      </c>
      <c r="B27" s="38">
        <v>12540.673839999999</v>
      </c>
      <c r="C27" s="38">
        <v>6883.7703499999998</v>
      </c>
      <c r="D27" s="38">
        <v>2040.7391600000001</v>
      </c>
    </row>
    <row r="28" spans="1:4" x14ac:dyDescent="0.3">
      <c r="A28" s="13" t="s">
        <v>72</v>
      </c>
      <c r="B28" s="38">
        <v>24672.550340000002</v>
      </c>
      <c r="C28" s="38">
        <v>7119.8898600000002</v>
      </c>
      <c r="D28" s="38">
        <v>1968.40489</v>
      </c>
    </row>
    <row r="29" spans="1:4" x14ac:dyDescent="0.3">
      <c r="A29" s="13" t="s">
        <v>73</v>
      </c>
      <c r="B29" s="38">
        <v>346800.76159000001</v>
      </c>
      <c r="C29" s="38">
        <v>7644.0902299999998</v>
      </c>
      <c r="D29" s="38">
        <v>2152.8919299999998</v>
      </c>
    </row>
    <row r="30" spans="1:4" x14ac:dyDescent="0.3">
      <c r="A30" s="13" t="s">
        <v>74</v>
      </c>
      <c r="B30" s="38">
        <v>557006.80501000001</v>
      </c>
      <c r="C30" s="38">
        <v>8606.9276100000006</v>
      </c>
      <c r="D30" s="38">
        <v>814.19570999999996</v>
      </c>
    </row>
    <row r="31" spans="1:4" x14ac:dyDescent="0.3">
      <c r="A31" s="13" t="s">
        <v>75</v>
      </c>
      <c r="B31" s="38">
        <v>459922.50773999997</v>
      </c>
      <c r="C31" s="38">
        <v>19305.200130000001</v>
      </c>
      <c r="D31" s="38">
        <v>2801.4856199999999</v>
      </c>
    </row>
    <row r="32" spans="1:4" x14ac:dyDescent="0.3">
      <c r="A32" s="13" t="s">
        <v>76</v>
      </c>
      <c r="B32" s="38">
        <v>69332.629149999993</v>
      </c>
      <c r="C32" s="38">
        <v>1000.81005</v>
      </c>
      <c r="D32" s="38"/>
    </row>
    <row r="33" spans="1:4" ht="27.6" x14ac:dyDescent="0.3">
      <c r="A33" s="13" t="s">
        <v>77</v>
      </c>
      <c r="B33" s="38">
        <v>94371.031440000006</v>
      </c>
      <c r="C33" s="38">
        <v>64854.065699999999</v>
      </c>
      <c r="D33" s="38"/>
    </row>
    <row r="34" spans="1:4" x14ac:dyDescent="0.3">
      <c r="A34" s="13" t="s">
        <v>78</v>
      </c>
      <c r="B34" s="38">
        <v>9744.0016799999994</v>
      </c>
      <c r="C34" s="38">
        <v>686.05465000000004</v>
      </c>
      <c r="D34" s="38"/>
    </row>
    <row r="35" spans="1:4" x14ac:dyDescent="0.3">
      <c r="A35" s="13" t="s">
        <v>79</v>
      </c>
      <c r="B35" s="38">
        <v>7250.2699300000004</v>
      </c>
      <c r="C35" s="38">
        <v>1290.4958799999999</v>
      </c>
      <c r="D35" s="38"/>
    </row>
    <row r="36" spans="1:4" x14ac:dyDescent="0.3">
      <c r="A36" s="13" t="s">
        <v>80</v>
      </c>
      <c r="B36" s="38">
        <v>5341.4255499999999</v>
      </c>
      <c r="C36" s="38">
        <v>3703.4621000000002</v>
      </c>
      <c r="D36" s="38">
        <v>922.82816000000003</v>
      </c>
    </row>
    <row r="37" spans="1:4" x14ac:dyDescent="0.3">
      <c r="A37" s="13" t="s">
        <v>81</v>
      </c>
      <c r="B37" s="38">
        <v>5331.99143</v>
      </c>
      <c r="C37" s="38">
        <v>3611.5584399999998</v>
      </c>
      <c r="D37" s="38">
        <v>940.95344999999998</v>
      </c>
    </row>
    <row r="38" spans="1:4" ht="27.6" x14ac:dyDescent="0.3">
      <c r="A38" s="13" t="s">
        <v>82</v>
      </c>
      <c r="B38" s="38">
        <v>28141.46975</v>
      </c>
      <c r="C38" s="38">
        <v>10548.945030000001</v>
      </c>
      <c r="D38" s="38">
        <v>2387.82998</v>
      </c>
    </row>
    <row r="39" spans="1:4" x14ac:dyDescent="0.3">
      <c r="A39" s="13" t="s">
        <v>83</v>
      </c>
      <c r="B39" s="38">
        <v>15931.20969</v>
      </c>
      <c r="C39" s="38">
        <v>1352.61338</v>
      </c>
      <c r="D39" s="38">
        <v>398.95460000000003</v>
      </c>
    </row>
    <row r="40" spans="1:4" x14ac:dyDescent="0.3">
      <c r="A40" s="13" t="s">
        <v>84</v>
      </c>
      <c r="B40" s="38">
        <v>145417.52596</v>
      </c>
      <c r="C40" s="38">
        <v>3434.7768500000002</v>
      </c>
      <c r="D40" s="38">
        <v>147.02909</v>
      </c>
    </row>
    <row r="41" spans="1:4" x14ac:dyDescent="0.3">
      <c r="A41" s="13" t="s">
        <v>85</v>
      </c>
      <c r="B41" s="38">
        <v>21476.007160000001</v>
      </c>
      <c r="C41" s="38">
        <v>14308.97717</v>
      </c>
      <c r="D41" s="38">
        <v>4330.6739799999996</v>
      </c>
    </row>
    <row r="42" spans="1:4" x14ac:dyDescent="0.3">
      <c r="A42" s="13" t="s">
        <v>86</v>
      </c>
      <c r="B42" s="38">
        <v>3330.9144000000001</v>
      </c>
      <c r="C42" s="38">
        <v>2464.6219700000001</v>
      </c>
      <c r="D42" s="38">
        <v>74.402860000000004</v>
      </c>
    </row>
    <row r="43" spans="1:4" x14ac:dyDescent="0.3">
      <c r="A43" s="13" t="s">
        <v>87</v>
      </c>
      <c r="B43" s="38">
        <v>1077.6135200000001</v>
      </c>
      <c r="C43" s="38">
        <v>1051.0989999999999</v>
      </c>
      <c r="D43" s="38"/>
    </row>
    <row r="44" spans="1:4" x14ac:dyDescent="0.3">
      <c r="A44" s="13" t="s">
        <v>88</v>
      </c>
      <c r="B44" s="38">
        <v>3527.9922099999999</v>
      </c>
      <c r="C44" s="38">
        <v>2488.8433100000002</v>
      </c>
      <c r="D44" s="38">
        <v>700</v>
      </c>
    </row>
    <row r="45" spans="1:4" x14ac:dyDescent="0.3">
      <c r="A45" s="13" t="s">
        <v>89</v>
      </c>
      <c r="B45" s="38">
        <v>3012.5243099999998</v>
      </c>
      <c r="C45" s="38">
        <v>2234.2203399999999</v>
      </c>
      <c r="D45" s="38">
        <v>649.46096999999997</v>
      </c>
    </row>
    <row r="46" spans="1:4" x14ac:dyDescent="0.3">
      <c r="A46" s="13" t="s">
        <v>90</v>
      </c>
      <c r="B46" s="38">
        <v>1884.9748300000001</v>
      </c>
      <c r="C46" s="38">
        <v>1399.6939199999999</v>
      </c>
      <c r="D46" s="38">
        <v>414.71976999999998</v>
      </c>
    </row>
    <row r="47" spans="1:4" x14ac:dyDescent="0.3">
      <c r="A47" s="13" t="s">
        <v>91</v>
      </c>
      <c r="B47" s="38">
        <v>1263.87374</v>
      </c>
      <c r="C47" s="38">
        <v>959.92191000000003</v>
      </c>
      <c r="D47" s="38">
        <v>279.29678000000001</v>
      </c>
    </row>
    <row r="48" spans="1:4" x14ac:dyDescent="0.3">
      <c r="A48" s="13" t="s">
        <v>92</v>
      </c>
      <c r="B48" s="38">
        <v>1243.5171800000001</v>
      </c>
      <c r="C48" s="38">
        <v>422.02569999999997</v>
      </c>
      <c r="D48" s="38">
        <v>651.83333000000005</v>
      </c>
    </row>
    <row r="49" spans="1:4" x14ac:dyDescent="0.3">
      <c r="A49" s="13" t="s">
        <v>93</v>
      </c>
      <c r="B49" s="38">
        <v>402523.56471000001</v>
      </c>
      <c r="C49" s="38">
        <v>5826.5551699999996</v>
      </c>
      <c r="D49" s="38">
        <v>116.59518</v>
      </c>
    </row>
    <row r="50" spans="1:4" ht="27.6" x14ac:dyDescent="0.3">
      <c r="A50" s="13" t="s">
        <v>94</v>
      </c>
      <c r="B50" s="38">
        <v>42</v>
      </c>
      <c r="C50" s="38">
        <v>42</v>
      </c>
      <c r="D50" s="38"/>
    </row>
    <row r="51" spans="1:4" x14ac:dyDescent="0.3">
      <c r="A51" s="13" t="s">
        <v>95</v>
      </c>
      <c r="B51" s="38">
        <v>6259.5899200000003</v>
      </c>
      <c r="C51" s="38">
        <v>2566.0554099999999</v>
      </c>
      <c r="D51" s="38">
        <v>604.04124999999999</v>
      </c>
    </row>
    <row r="52" spans="1:4" x14ac:dyDescent="0.3">
      <c r="A52" s="13" t="s">
        <v>96</v>
      </c>
      <c r="B52" s="38">
        <v>86385.346430000005</v>
      </c>
      <c r="C52" s="38">
        <v>530</v>
      </c>
      <c r="D52" s="38">
        <v>313.01472999999999</v>
      </c>
    </row>
    <row r="53" spans="1:4" x14ac:dyDescent="0.3">
      <c r="A53" s="13" t="s">
        <v>97</v>
      </c>
      <c r="B53" s="38">
        <v>38845.276100000003</v>
      </c>
      <c r="C53" s="38">
        <v>9005.8685700000005</v>
      </c>
      <c r="D53" s="38">
        <v>1748.5695599999999</v>
      </c>
    </row>
    <row r="54" spans="1:4" x14ac:dyDescent="0.3">
      <c r="A54" s="13" t="s">
        <v>98</v>
      </c>
      <c r="B54" s="38">
        <v>3166.46164</v>
      </c>
      <c r="C54" s="38">
        <v>283.46069999999997</v>
      </c>
      <c r="D54" s="38">
        <v>207.42836</v>
      </c>
    </row>
    <row r="55" spans="1:4" x14ac:dyDescent="0.3">
      <c r="A55" s="13" t="s">
        <v>99</v>
      </c>
      <c r="B55" s="38">
        <v>3582.0034999999998</v>
      </c>
      <c r="C55" s="38">
        <v>1476.2619299999999</v>
      </c>
      <c r="D55" s="38">
        <v>433.67020000000002</v>
      </c>
    </row>
    <row r="56" spans="1:4" x14ac:dyDescent="0.3">
      <c r="A56" s="13" t="s">
        <v>100</v>
      </c>
      <c r="B56" s="38">
        <v>858.13034000000005</v>
      </c>
      <c r="C56" s="38">
        <v>791.67846999999995</v>
      </c>
      <c r="D56" s="38"/>
    </row>
    <row r="57" spans="1:4" x14ac:dyDescent="0.3">
      <c r="A57" s="13" t="s">
        <v>101</v>
      </c>
      <c r="B57" s="38">
        <v>52420.860370000002</v>
      </c>
      <c r="C57" s="38">
        <v>875.53904999999997</v>
      </c>
      <c r="D57" s="38">
        <v>22.65213</v>
      </c>
    </row>
    <row r="58" spans="1:4" x14ac:dyDescent="0.3">
      <c r="A58" s="13" t="s">
        <v>102</v>
      </c>
      <c r="B58" s="38">
        <v>328.15195999999997</v>
      </c>
      <c r="C58" s="38">
        <v>296.90548000000001</v>
      </c>
      <c r="D58" s="38"/>
    </row>
    <row r="59" spans="1:4" x14ac:dyDescent="0.3">
      <c r="A59" s="13" t="s">
        <v>103</v>
      </c>
      <c r="B59" s="38">
        <v>768.19074999999998</v>
      </c>
      <c r="C59" s="38">
        <v>564.66080999999997</v>
      </c>
      <c r="D59" s="38">
        <v>170.52755999999999</v>
      </c>
    </row>
    <row r="60" spans="1:4" x14ac:dyDescent="0.3">
      <c r="A60" s="13" t="s">
        <v>104</v>
      </c>
      <c r="B60" s="38">
        <v>1311.9214999999999</v>
      </c>
      <c r="C60" s="38">
        <v>949.11839999999995</v>
      </c>
      <c r="D60" s="38">
        <v>284.17167999999998</v>
      </c>
    </row>
    <row r="61" spans="1:4" x14ac:dyDescent="0.3">
      <c r="A61" s="28" t="s">
        <v>2</v>
      </c>
      <c r="B61" s="39">
        <v>2709134.9279</v>
      </c>
      <c r="C61" s="39">
        <v>225176.65912999999</v>
      </c>
      <c r="D61" s="39">
        <v>29763.306339999999</v>
      </c>
    </row>
  </sheetData>
  <mergeCells count="15">
    <mergeCell ref="A1:D1"/>
    <mergeCell ref="A2:D2"/>
    <mergeCell ref="A5:C5"/>
    <mergeCell ref="A11:C11"/>
    <mergeCell ref="A17:A18"/>
    <mergeCell ref="B17:B18"/>
    <mergeCell ref="C17:D17"/>
    <mergeCell ref="A6:C6"/>
    <mergeCell ref="A7:C7"/>
    <mergeCell ref="A8:C8"/>
    <mergeCell ref="A9:C9"/>
    <mergeCell ref="A10:C10"/>
    <mergeCell ref="A12:C12"/>
    <mergeCell ref="A13:C13"/>
    <mergeCell ref="A14:C1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="68" zoomScaleNormal="100" zoomScaleSheetLayoutView="68" workbookViewId="0">
      <selection activeCell="P31" sqref="P31"/>
    </sheetView>
  </sheetViews>
  <sheetFormatPr defaultRowHeight="14.4" x14ac:dyDescent="0.3"/>
  <cols>
    <col min="1" max="1" width="38.33203125" customWidth="1"/>
    <col min="2" max="2" width="13.109375" customWidth="1"/>
    <col min="3" max="3" width="14.21875" customWidth="1"/>
    <col min="4" max="4" width="13.33203125" customWidth="1"/>
    <col min="5" max="5" width="14.44140625" customWidth="1"/>
    <col min="6" max="6" width="13.33203125" customWidth="1"/>
    <col min="7" max="7" width="13.5546875" customWidth="1"/>
    <col min="8" max="8" width="13.33203125" customWidth="1"/>
    <col min="9" max="9" width="13.6640625" customWidth="1"/>
    <col min="10" max="10" width="12.6640625" customWidth="1"/>
    <col min="11" max="11" width="11" customWidth="1"/>
    <col min="12" max="12" width="13.5546875" customWidth="1"/>
    <col min="13" max="13" width="14" customWidth="1"/>
    <col min="14" max="14" width="13.33203125" customWidth="1"/>
    <col min="15" max="15" width="14.6640625" customWidth="1"/>
    <col min="16" max="16" width="13.33203125" customWidth="1"/>
  </cols>
  <sheetData>
    <row r="1" spans="1:20" s="18" customFormat="1" ht="15.6" x14ac:dyDescent="0.3">
      <c r="A1" s="21"/>
      <c r="C1" s="19" t="s">
        <v>8</v>
      </c>
    </row>
    <row r="2" spans="1:20" x14ac:dyDescent="0.3">
      <c r="A2" s="22" t="str">
        <f>TEXT(EndData2,"[$-FC19]ДД.ММ.ГГГ")</f>
        <v>00.01.1900</v>
      </c>
      <c r="C2" s="14"/>
      <c r="P2" s="16" t="s">
        <v>7</v>
      </c>
    </row>
    <row r="3" spans="1:20" s="17" customFormat="1" ht="52.8" x14ac:dyDescent="0.25">
      <c r="A3" s="20" t="s">
        <v>18</v>
      </c>
      <c r="B3" s="36" t="s">
        <v>19</v>
      </c>
      <c r="C3" s="37" t="s">
        <v>20</v>
      </c>
      <c r="D3" s="37" t="s">
        <v>21</v>
      </c>
      <c r="E3" s="37" t="s">
        <v>22</v>
      </c>
      <c r="F3" s="37" t="s">
        <v>23</v>
      </c>
      <c r="G3" s="37" t="s">
        <v>24</v>
      </c>
      <c r="H3" s="37" t="s">
        <v>25</v>
      </c>
      <c r="I3" s="37" t="s">
        <v>26</v>
      </c>
      <c r="J3" s="37" t="s">
        <v>27</v>
      </c>
      <c r="K3" s="37" t="s">
        <v>28</v>
      </c>
      <c r="L3" s="37" t="s">
        <v>29</v>
      </c>
      <c r="M3" s="37" t="s">
        <v>30</v>
      </c>
      <c r="N3" s="37" t="s">
        <v>31</v>
      </c>
      <c r="O3" s="37" t="s">
        <v>32</v>
      </c>
      <c r="P3" s="15" t="s">
        <v>6</v>
      </c>
    </row>
    <row r="4" spans="1:20" ht="27.6" x14ac:dyDescent="0.3">
      <c r="A4" s="35" t="s">
        <v>35</v>
      </c>
      <c r="B4" s="40"/>
      <c r="C4" s="40"/>
      <c r="D4" s="40"/>
      <c r="E4" s="40"/>
      <c r="F4" s="40"/>
      <c r="G4" s="40"/>
      <c r="H4" s="40"/>
      <c r="I4" s="40"/>
      <c r="J4" s="40">
        <v>1501.1659999999999</v>
      </c>
      <c r="K4" s="40">
        <v>199.5</v>
      </c>
      <c r="L4" s="40"/>
      <c r="M4" s="40"/>
      <c r="N4" s="40"/>
      <c r="O4" s="40"/>
      <c r="P4" s="41">
        <v>1700.6659999999999</v>
      </c>
      <c r="Q4" s="34"/>
      <c r="R4" s="34"/>
      <c r="S4" s="34"/>
      <c r="T4" s="34"/>
    </row>
    <row r="5" spans="1:20" ht="41.4" x14ac:dyDescent="0.3">
      <c r="A5" s="35" t="s">
        <v>36</v>
      </c>
      <c r="B5" s="40"/>
      <c r="C5" s="40">
        <v>22917.081999999999</v>
      </c>
      <c r="D5" s="40">
        <v>19052.831999999999</v>
      </c>
      <c r="E5" s="40">
        <v>6860</v>
      </c>
      <c r="F5" s="40"/>
      <c r="G5" s="40">
        <v>23873.666700000002</v>
      </c>
      <c r="H5" s="40">
        <v>11000</v>
      </c>
      <c r="I5" s="40">
        <v>5000</v>
      </c>
      <c r="J5" s="40">
        <v>2125.5839999999998</v>
      </c>
      <c r="K5" s="40">
        <v>4983.9160000000002</v>
      </c>
      <c r="L5" s="40"/>
      <c r="M5" s="40">
        <v>7785</v>
      </c>
      <c r="N5" s="40">
        <v>15941.5</v>
      </c>
      <c r="O5" s="40">
        <v>15499.01</v>
      </c>
      <c r="P5" s="41">
        <v>135038.5907</v>
      </c>
      <c r="Q5" s="34"/>
      <c r="R5" s="34"/>
      <c r="S5" s="34"/>
      <c r="T5" s="34"/>
    </row>
    <row r="6" spans="1:20" ht="41.4" x14ac:dyDescent="0.3">
      <c r="A6" s="35" t="s">
        <v>37</v>
      </c>
      <c r="B6" s="40"/>
      <c r="C6" s="40">
        <v>295.83300000000003</v>
      </c>
      <c r="D6" s="40">
        <v>75</v>
      </c>
      <c r="E6" s="40"/>
      <c r="F6" s="40"/>
      <c r="G6" s="40"/>
      <c r="H6" s="40"/>
      <c r="I6" s="40"/>
      <c r="J6" s="40">
        <v>217.625</v>
      </c>
      <c r="K6" s="40"/>
      <c r="L6" s="40"/>
      <c r="M6" s="40"/>
      <c r="N6" s="40"/>
      <c r="O6" s="40"/>
      <c r="P6" s="41">
        <v>588.45799999999997</v>
      </c>
      <c r="Q6" s="34"/>
      <c r="R6" s="34"/>
      <c r="S6" s="34"/>
      <c r="T6" s="34"/>
    </row>
    <row r="7" spans="1:20" ht="69" x14ac:dyDescent="0.3">
      <c r="A7" s="35" t="s">
        <v>38</v>
      </c>
      <c r="B7" s="40">
        <v>28962.415679999998</v>
      </c>
      <c r="C7" s="40">
        <v>106233.11599999999</v>
      </c>
      <c r="D7" s="40">
        <v>22246</v>
      </c>
      <c r="E7" s="40">
        <v>14636</v>
      </c>
      <c r="F7" s="40">
        <v>5373</v>
      </c>
      <c r="G7" s="40">
        <v>27732.25</v>
      </c>
      <c r="H7" s="40">
        <v>20000</v>
      </c>
      <c r="I7" s="40">
        <v>1000</v>
      </c>
      <c r="J7" s="40">
        <v>14322.770329999999</v>
      </c>
      <c r="K7" s="40">
        <v>4867.5829999999996</v>
      </c>
      <c r="L7" s="40"/>
      <c r="M7" s="40">
        <v>16427.25</v>
      </c>
      <c r="N7" s="40">
        <v>11948.94276</v>
      </c>
      <c r="O7" s="40">
        <v>18773.84</v>
      </c>
      <c r="P7" s="41">
        <v>292523.16777</v>
      </c>
      <c r="Q7" s="34"/>
      <c r="R7" s="34"/>
      <c r="S7" s="34"/>
      <c r="T7" s="34"/>
    </row>
    <row r="8" spans="1:20" ht="96.6" x14ac:dyDescent="0.3">
      <c r="A8" s="35" t="s">
        <v>39</v>
      </c>
      <c r="B8" s="40">
        <v>127.15</v>
      </c>
      <c r="C8" s="40"/>
      <c r="D8" s="40">
        <v>68.2</v>
      </c>
      <c r="E8" s="40">
        <v>132.1</v>
      </c>
      <c r="F8" s="40">
        <v>68.2</v>
      </c>
      <c r="G8" s="40">
        <v>46.9</v>
      </c>
      <c r="H8" s="40">
        <v>46.9</v>
      </c>
      <c r="I8" s="40">
        <v>25.6</v>
      </c>
      <c r="J8" s="40"/>
      <c r="K8" s="40">
        <v>38.799999999999997</v>
      </c>
      <c r="L8" s="40">
        <v>153.4</v>
      </c>
      <c r="M8" s="40">
        <v>110.8</v>
      </c>
      <c r="N8" s="40">
        <v>153.4</v>
      </c>
      <c r="O8" s="40">
        <v>110.8</v>
      </c>
      <c r="P8" s="41">
        <v>1082.25</v>
      </c>
      <c r="Q8" s="34"/>
      <c r="R8" s="34"/>
      <c r="S8" s="34"/>
      <c r="T8" s="34"/>
    </row>
    <row r="9" spans="1:20" ht="82.8" x14ac:dyDescent="0.3">
      <c r="A9" s="35" t="s">
        <v>40</v>
      </c>
      <c r="B9" s="40"/>
      <c r="C9" s="40">
        <v>4386.0829999999996</v>
      </c>
      <c r="D9" s="40">
        <v>652.75</v>
      </c>
      <c r="E9" s="40">
        <v>642.20000000000005</v>
      </c>
      <c r="F9" s="40">
        <v>166</v>
      </c>
      <c r="G9" s="40">
        <v>654.33333000000005</v>
      </c>
      <c r="H9" s="40">
        <v>200</v>
      </c>
      <c r="I9" s="40">
        <v>50</v>
      </c>
      <c r="J9" s="40"/>
      <c r="K9" s="40"/>
      <c r="L9" s="40">
        <v>265.58332999999999</v>
      </c>
      <c r="M9" s="40">
        <v>247.75</v>
      </c>
      <c r="N9" s="40">
        <v>246.33332999999999</v>
      </c>
      <c r="O9" s="40">
        <v>136.67400000000001</v>
      </c>
      <c r="P9" s="41">
        <v>7647.7069899999997</v>
      </c>
      <c r="Q9" s="34"/>
      <c r="R9" s="34"/>
      <c r="S9" s="34"/>
      <c r="T9" s="34"/>
    </row>
    <row r="10" spans="1:20" ht="96.6" x14ac:dyDescent="0.3">
      <c r="A10" s="35" t="s">
        <v>41</v>
      </c>
      <c r="B10" s="40">
        <v>766.05600000000004</v>
      </c>
      <c r="C10" s="40">
        <v>268.66699999999997</v>
      </c>
      <c r="D10" s="40">
        <v>179.166</v>
      </c>
      <c r="E10" s="40">
        <v>82.8</v>
      </c>
      <c r="F10" s="40">
        <v>74.5</v>
      </c>
      <c r="G10" s="40">
        <v>89.583330000000004</v>
      </c>
      <c r="H10" s="40">
        <v>99.062780000000004</v>
      </c>
      <c r="I10" s="40">
        <v>90</v>
      </c>
      <c r="J10" s="40">
        <v>80.415999999999997</v>
      </c>
      <c r="K10" s="40">
        <v>132.24600000000001</v>
      </c>
      <c r="L10" s="40">
        <v>206.94</v>
      </c>
      <c r="M10" s="40">
        <v>39</v>
      </c>
      <c r="N10" s="40">
        <v>84.664000000000001</v>
      </c>
      <c r="O10" s="40">
        <v>82.643249999999995</v>
      </c>
      <c r="P10" s="41">
        <v>2275.7443600000001</v>
      </c>
      <c r="Q10" s="34"/>
      <c r="R10" s="34"/>
      <c r="S10" s="34"/>
      <c r="T10" s="34"/>
    </row>
    <row r="11" spans="1:20" ht="69" x14ac:dyDescent="0.3">
      <c r="A11" s="35" t="s">
        <v>42</v>
      </c>
      <c r="B11" s="40">
        <v>686.8</v>
      </c>
      <c r="C11" s="40">
        <v>389.72399999999999</v>
      </c>
      <c r="D11" s="40">
        <v>434</v>
      </c>
      <c r="E11" s="40">
        <v>210</v>
      </c>
      <c r="F11" s="40">
        <v>77</v>
      </c>
      <c r="G11" s="40">
        <v>490</v>
      </c>
      <c r="H11" s="40">
        <v>60.941519999999997</v>
      </c>
      <c r="I11" s="40">
        <v>72</v>
      </c>
      <c r="J11" s="40">
        <v>281.16500000000002</v>
      </c>
      <c r="K11" s="40">
        <v>77.197000000000003</v>
      </c>
      <c r="L11" s="40">
        <v>60.014000000000003</v>
      </c>
      <c r="M11" s="40">
        <v>41</v>
      </c>
      <c r="N11" s="40">
        <v>76.411000000000001</v>
      </c>
      <c r="O11" s="40">
        <v>72.46208</v>
      </c>
      <c r="P11" s="41">
        <v>3028.7145999999998</v>
      </c>
      <c r="Q11" s="34"/>
      <c r="R11" s="34"/>
      <c r="S11" s="34"/>
      <c r="T11" s="34"/>
    </row>
    <row r="12" spans="1:20" ht="82.8" x14ac:dyDescent="0.3">
      <c r="A12" s="35" t="s">
        <v>43</v>
      </c>
      <c r="B12" s="40">
        <v>3048.3655699999999</v>
      </c>
      <c r="C12" s="40">
        <v>1428.3253199999999</v>
      </c>
      <c r="D12" s="40">
        <v>245</v>
      </c>
      <c r="E12" s="40">
        <v>153</v>
      </c>
      <c r="F12" s="40">
        <v>116.1</v>
      </c>
      <c r="G12" s="40">
        <v>264</v>
      </c>
      <c r="H12" s="40">
        <v>91.642939999999996</v>
      </c>
      <c r="I12" s="40">
        <v>192</v>
      </c>
      <c r="J12" s="40">
        <v>368.11200000000002</v>
      </c>
      <c r="K12" s="40">
        <v>113.315</v>
      </c>
      <c r="L12" s="40">
        <v>146.91399999999999</v>
      </c>
      <c r="M12" s="40">
        <v>188.5</v>
      </c>
      <c r="N12" s="40">
        <v>207.755</v>
      </c>
      <c r="O12" s="40">
        <v>130.20533</v>
      </c>
      <c r="P12" s="41">
        <v>6693.2351600000002</v>
      </c>
      <c r="Q12" s="34"/>
      <c r="R12" s="34"/>
      <c r="S12" s="34"/>
      <c r="T12" s="34"/>
    </row>
    <row r="13" spans="1:20" ht="124.2" x14ac:dyDescent="0.3">
      <c r="A13" s="35" t="s">
        <v>44</v>
      </c>
      <c r="B13" s="40">
        <v>18597.856</v>
      </c>
      <c r="C13" s="40">
        <v>2170.3000000000002</v>
      </c>
      <c r="D13" s="40">
        <v>186.42400000000001</v>
      </c>
      <c r="E13" s="40"/>
      <c r="F13" s="40"/>
      <c r="G13" s="40"/>
      <c r="H13" s="40"/>
      <c r="I13" s="40"/>
      <c r="J13" s="40">
        <v>100</v>
      </c>
      <c r="K13" s="40"/>
      <c r="L13" s="40"/>
      <c r="M13" s="40"/>
      <c r="N13" s="40"/>
      <c r="O13" s="40"/>
      <c r="P13" s="41">
        <v>21054.58</v>
      </c>
      <c r="Q13" s="34"/>
      <c r="R13" s="34"/>
      <c r="S13" s="34"/>
      <c r="T13" s="34"/>
    </row>
    <row r="14" spans="1:20" ht="110.4" x14ac:dyDescent="0.3">
      <c r="A14" s="35" t="s">
        <v>45</v>
      </c>
      <c r="B14" s="40"/>
      <c r="C14" s="40">
        <v>4873.75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>
        <v>4873.75</v>
      </c>
      <c r="Q14" s="34"/>
      <c r="R14" s="34"/>
      <c r="S14" s="34"/>
      <c r="T14" s="34"/>
    </row>
    <row r="15" spans="1:20" ht="110.4" x14ac:dyDescent="0.3">
      <c r="A15" s="35" t="s">
        <v>46</v>
      </c>
      <c r="B15" s="40">
        <v>237.9</v>
      </c>
      <c r="C15" s="40">
        <v>171.33332999999999</v>
      </c>
      <c r="D15" s="40">
        <v>9.5</v>
      </c>
      <c r="E15" s="40"/>
      <c r="F15" s="40"/>
      <c r="G15" s="40">
        <v>18.754000000000001</v>
      </c>
      <c r="H15" s="40"/>
      <c r="I15" s="40"/>
      <c r="J15" s="40">
        <v>37.5</v>
      </c>
      <c r="K15" s="40"/>
      <c r="L15" s="40"/>
      <c r="M15" s="40">
        <v>9.5</v>
      </c>
      <c r="N15" s="40"/>
      <c r="O15" s="40"/>
      <c r="P15" s="41">
        <v>484.48732999999999</v>
      </c>
      <c r="Q15" s="34"/>
      <c r="R15" s="34"/>
      <c r="S15" s="34"/>
      <c r="T15" s="34"/>
    </row>
    <row r="16" spans="1:20" ht="358.8" x14ac:dyDescent="0.3">
      <c r="A16" s="35" t="s">
        <v>47</v>
      </c>
      <c r="B16" s="40"/>
      <c r="C16" s="40">
        <v>4964.51368</v>
      </c>
      <c r="D16" s="40">
        <v>2800</v>
      </c>
      <c r="E16" s="40">
        <v>2330</v>
      </c>
      <c r="F16" s="40">
        <v>350</v>
      </c>
      <c r="G16" s="40">
        <v>3235.3</v>
      </c>
      <c r="H16" s="40">
        <v>1080</v>
      </c>
      <c r="I16" s="40">
        <v>116</v>
      </c>
      <c r="J16" s="40">
        <v>5100</v>
      </c>
      <c r="K16" s="40">
        <v>1633.3340000000001</v>
      </c>
      <c r="L16" s="40">
        <v>2093.6660000000002</v>
      </c>
      <c r="M16" s="40">
        <v>695.3</v>
      </c>
      <c r="N16" s="40">
        <v>1700</v>
      </c>
      <c r="O16" s="40">
        <v>1400</v>
      </c>
      <c r="P16" s="41">
        <v>27498.113679999999</v>
      </c>
      <c r="Q16" s="34"/>
      <c r="R16" s="34"/>
      <c r="S16" s="34"/>
      <c r="T16" s="34"/>
    </row>
    <row r="17" spans="1:20" ht="179.4" x14ac:dyDescent="0.3">
      <c r="A17" s="35" t="s">
        <v>48</v>
      </c>
      <c r="B17" s="40">
        <v>175970.36376000001</v>
      </c>
      <c r="C17" s="40">
        <v>96527.441999999995</v>
      </c>
      <c r="D17" s="40">
        <v>18618</v>
      </c>
      <c r="E17" s="40">
        <v>18395.8</v>
      </c>
      <c r="F17" s="40">
        <v>6665</v>
      </c>
      <c r="G17" s="40">
        <v>25289.600999999999</v>
      </c>
      <c r="H17" s="40">
        <v>8746</v>
      </c>
      <c r="I17" s="40">
        <v>4155</v>
      </c>
      <c r="J17" s="40">
        <v>23801.9</v>
      </c>
      <c r="K17" s="40">
        <v>8050.7830000000004</v>
      </c>
      <c r="L17" s="40">
        <v>18947.035</v>
      </c>
      <c r="M17" s="40">
        <v>17741.68</v>
      </c>
      <c r="N17" s="40">
        <v>17850</v>
      </c>
      <c r="O17" s="40">
        <v>14709.88233</v>
      </c>
      <c r="P17" s="41">
        <v>455468.48709000001</v>
      </c>
      <c r="Q17" s="34"/>
      <c r="R17" s="34"/>
      <c r="S17" s="34"/>
      <c r="T17" s="34"/>
    </row>
    <row r="18" spans="1:20" ht="110.4" x14ac:dyDescent="0.3">
      <c r="A18" s="35" t="s">
        <v>49</v>
      </c>
      <c r="B18" s="40">
        <v>12695.139499999999</v>
      </c>
      <c r="C18" s="40">
        <v>6010.6409999999996</v>
      </c>
      <c r="D18" s="40">
        <v>500</v>
      </c>
      <c r="E18" s="40">
        <v>1320</v>
      </c>
      <c r="F18" s="40">
        <v>380</v>
      </c>
      <c r="G18" s="40">
        <v>1733.91</v>
      </c>
      <c r="H18" s="40">
        <v>1149</v>
      </c>
      <c r="I18" s="40">
        <v>200</v>
      </c>
      <c r="J18" s="40">
        <v>1362</v>
      </c>
      <c r="K18" s="40">
        <v>850</v>
      </c>
      <c r="L18" s="40"/>
      <c r="M18" s="40">
        <v>1036.5</v>
      </c>
      <c r="N18" s="40"/>
      <c r="O18" s="40">
        <v>550</v>
      </c>
      <c r="P18" s="41">
        <v>27787.190500000001</v>
      </c>
      <c r="Q18" s="34"/>
      <c r="R18" s="34"/>
      <c r="S18" s="34"/>
      <c r="T18" s="34"/>
    </row>
    <row r="19" spans="1:20" ht="151.80000000000001" x14ac:dyDescent="0.3">
      <c r="A19" s="35" t="s">
        <v>50</v>
      </c>
      <c r="B19" s="40">
        <v>3.8</v>
      </c>
      <c r="C19" s="40">
        <v>7.4480000000000004</v>
      </c>
      <c r="D19" s="40"/>
      <c r="E19" s="40"/>
      <c r="F19" s="40"/>
      <c r="G19" s="40"/>
      <c r="H19" s="40">
        <v>3.7250000000000001</v>
      </c>
      <c r="I19" s="40"/>
      <c r="J19" s="40">
        <v>3.7240000000000002</v>
      </c>
      <c r="K19" s="40">
        <v>4.0101599999999999</v>
      </c>
      <c r="L19" s="40"/>
      <c r="M19" s="40"/>
      <c r="N19" s="40"/>
      <c r="O19" s="40"/>
      <c r="P19" s="41">
        <v>22.707159999999998</v>
      </c>
      <c r="Q19" s="34"/>
      <c r="R19" s="34"/>
      <c r="S19" s="34"/>
      <c r="T19" s="34"/>
    </row>
    <row r="20" spans="1:20" ht="96.6" x14ac:dyDescent="0.3">
      <c r="A20" s="35" t="s">
        <v>51</v>
      </c>
      <c r="B20" s="40">
        <v>300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>
        <v>300</v>
      </c>
      <c r="Q20" s="34"/>
      <c r="R20" s="34"/>
      <c r="S20" s="34"/>
      <c r="T20" s="34"/>
    </row>
    <row r="21" spans="1:20" ht="138" x14ac:dyDescent="0.3">
      <c r="A21" s="35" t="s">
        <v>52</v>
      </c>
      <c r="B21" s="40">
        <v>8732.85</v>
      </c>
      <c r="C21" s="40">
        <v>2833</v>
      </c>
      <c r="D21" s="40">
        <v>456</v>
      </c>
      <c r="E21" s="40">
        <v>260</v>
      </c>
      <c r="F21" s="40">
        <v>95</v>
      </c>
      <c r="G21" s="40">
        <v>332.28</v>
      </c>
      <c r="H21" s="40">
        <v>72.244</v>
      </c>
      <c r="I21" s="40">
        <v>33</v>
      </c>
      <c r="J21" s="40">
        <v>1406</v>
      </c>
      <c r="K21" s="40">
        <v>291.32499999999999</v>
      </c>
      <c r="L21" s="40">
        <v>601.52599999999995</v>
      </c>
      <c r="M21" s="40">
        <v>381.4</v>
      </c>
      <c r="N21" s="40">
        <v>100</v>
      </c>
      <c r="O21" s="40">
        <v>460.875</v>
      </c>
      <c r="P21" s="41">
        <v>16055.5</v>
      </c>
      <c r="Q21" s="34"/>
      <c r="R21" s="34"/>
      <c r="S21" s="34"/>
      <c r="T21" s="34"/>
    </row>
    <row r="22" spans="1:20" ht="138" x14ac:dyDescent="0.3">
      <c r="A22" s="35" t="s">
        <v>53</v>
      </c>
      <c r="B22" s="40">
        <v>119408.60572000001</v>
      </c>
      <c r="C22" s="40">
        <v>45902.728999999999</v>
      </c>
      <c r="D22" s="40">
        <v>5490</v>
      </c>
      <c r="E22" s="40">
        <v>9720</v>
      </c>
      <c r="F22" s="40">
        <v>2000</v>
      </c>
      <c r="G22" s="40">
        <v>5427.7</v>
      </c>
      <c r="H22" s="40">
        <v>2300</v>
      </c>
      <c r="I22" s="40">
        <v>1313.6</v>
      </c>
      <c r="J22" s="40">
        <v>22293.4</v>
      </c>
      <c r="K22" s="40">
        <v>3580.5</v>
      </c>
      <c r="L22" s="40">
        <v>4175.8950000000004</v>
      </c>
      <c r="M22" s="40">
        <v>5077.7</v>
      </c>
      <c r="N22" s="40">
        <v>6112</v>
      </c>
      <c r="O22" s="40">
        <v>4044.9079999999999</v>
      </c>
      <c r="P22" s="41">
        <v>236847.03771999999</v>
      </c>
      <c r="Q22" s="34"/>
      <c r="R22" s="34"/>
      <c r="S22" s="34"/>
      <c r="T22" s="34"/>
    </row>
    <row r="23" spans="1:20" ht="82.8" x14ac:dyDescent="0.3">
      <c r="A23" s="35" t="s">
        <v>54</v>
      </c>
      <c r="B23" s="40">
        <v>57539.991379999999</v>
      </c>
      <c r="C23" s="40">
        <v>7755.75</v>
      </c>
      <c r="D23" s="40"/>
      <c r="E23" s="40">
        <v>1910</v>
      </c>
      <c r="F23" s="40">
        <v>433.83</v>
      </c>
      <c r="G23" s="40">
        <v>3300</v>
      </c>
      <c r="H23" s="40">
        <v>317.66699999999997</v>
      </c>
      <c r="I23" s="40">
        <v>67</v>
      </c>
      <c r="J23" s="40"/>
      <c r="K23" s="40">
        <v>494.5</v>
      </c>
      <c r="L23" s="40">
        <v>150</v>
      </c>
      <c r="M23" s="40">
        <v>1245.78</v>
      </c>
      <c r="N23" s="40">
        <v>1773.2083299999999</v>
      </c>
      <c r="O23" s="40">
        <v>1514.422</v>
      </c>
      <c r="P23" s="41">
        <v>76502.148709999994</v>
      </c>
      <c r="Q23" s="34"/>
      <c r="R23" s="34"/>
      <c r="S23" s="34"/>
      <c r="T23" s="34"/>
    </row>
    <row r="24" spans="1:20" ht="110.4" x14ac:dyDescent="0.3">
      <c r="A24" s="35" t="s">
        <v>55</v>
      </c>
      <c r="B24" s="40">
        <v>2519.4171799999999</v>
      </c>
      <c r="C24" s="40">
        <v>1349.626</v>
      </c>
      <c r="D24" s="40">
        <v>223</v>
      </c>
      <c r="E24" s="40">
        <v>185</v>
      </c>
      <c r="F24" s="40">
        <v>55</v>
      </c>
      <c r="G24" s="40">
        <v>280.02999999999997</v>
      </c>
      <c r="H24" s="40">
        <v>91.98</v>
      </c>
      <c r="I24" s="40">
        <v>25</v>
      </c>
      <c r="J24" s="40">
        <v>376.8</v>
      </c>
      <c r="K24" s="40">
        <v>70.926000000000002</v>
      </c>
      <c r="L24" s="40">
        <v>171.249</v>
      </c>
      <c r="M24" s="40">
        <v>127</v>
      </c>
      <c r="N24" s="40">
        <v>130</v>
      </c>
      <c r="O24" s="40">
        <v>123.2439</v>
      </c>
      <c r="P24" s="41">
        <v>5728.2720799999997</v>
      </c>
      <c r="Q24" s="34"/>
      <c r="R24" s="34"/>
      <c r="S24" s="34"/>
      <c r="T24" s="34"/>
    </row>
    <row r="25" spans="1:20" ht="55.2" x14ac:dyDescent="0.3">
      <c r="A25" s="35" t="s">
        <v>56</v>
      </c>
      <c r="B25" s="40"/>
      <c r="C25" s="40"/>
      <c r="D25" s="40">
        <v>128.80000000000001</v>
      </c>
      <c r="E25" s="40">
        <v>53.2</v>
      </c>
      <c r="F25" s="40">
        <v>22.3</v>
      </c>
      <c r="G25" s="40">
        <v>89.6</v>
      </c>
      <c r="H25" s="40">
        <v>37.1</v>
      </c>
      <c r="I25" s="40"/>
      <c r="J25" s="40">
        <v>189.9</v>
      </c>
      <c r="K25" s="40">
        <v>23.5</v>
      </c>
      <c r="L25" s="40">
        <v>47.4</v>
      </c>
      <c r="M25" s="40">
        <v>49.7</v>
      </c>
      <c r="N25" s="40">
        <v>42.6</v>
      </c>
      <c r="O25" s="40">
        <v>17.899999999999999</v>
      </c>
      <c r="P25" s="41">
        <v>702</v>
      </c>
      <c r="Q25" s="34"/>
      <c r="R25" s="34"/>
      <c r="S25" s="34"/>
      <c r="T25" s="34"/>
    </row>
    <row r="26" spans="1:20" ht="82.8" x14ac:dyDescent="0.3">
      <c r="A26" s="35" t="s">
        <v>57</v>
      </c>
      <c r="B26" s="40"/>
      <c r="C26" s="40">
        <v>655.1</v>
      </c>
      <c r="D26" s="40"/>
      <c r="E26" s="40">
        <v>191.68</v>
      </c>
      <c r="F26" s="40"/>
      <c r="G26" s="40">
        <v>200</v>
      </c>
      <c r="H26" s="40"/>
      <c r="I26" s="40"/>
      <c r="J26" s="40"/>
      <c r="K26" s="40">
        <v>110.49167</v>
      </c>
      <c r="L26" s="40"/>
      <c r="M26" s="40">
        <v>150</v>
      </c>
      <c r="N26" s="40"/>
      <c r="O26" s="40"/>
      <c r="P26" s="41">
        <v>1307.2716700000001</v>
      </c>
      <c r="Q26" s="34"/>
      <c r="R26" s="34"/>
      <c r="S26" s="34"/>
      <c r="T26" s="34"/>
    </row>
    <row r="27" spans="1:20" ht="96.6" x14ac:dyDescent="0.3">
      <c r="A27" s="35" t="s">
        <v>58</v>
      </c>
      <c r="B27" s="40"/>
      <c r="C27" s="40">
        <v>422.19400000000002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>
        <v>422.19400000000002</v>
      </c>
      <c r="Q27" s="34"/>
      <c r="R27" s="34"/>
      <c r="S27" s="34"/>
      <c r="T27" s="34"/>
    </row>
    <row r="28" spans="1:20" ht="193.2" x14ac:dyDescent="0.3">
      <c r="A28" s="35" t="s">
        <v>59</v>
      </c>
      <c r="B28" s="40">
        <v>383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>
        <v>383</v>
      </c>
      <c r="Q28" s="34"/>
      <c r="R28" s="34"/>
      <c r="S28" s="34"/>
      <c r="T28" s="34"/>
    </row>
    <row r="29" spans="1:20" ht="55.2" x14ac:dyDescent="0.3">
      <c r="A29" s="35" t="s">
        <v>60</v>
      </c>
      <c r="B29" s="40"/>
      <c r="C29" s="40"/>
      <c r="D29" s="40"/>
      <c r="E29" s="40"/>
      <c r="F29" s="40"/>
      <c r="G29" s="40"/>
      <c r="H29" s="40"/>
      <c r="I29" s="40"/>
      <c r="J29" s="40">
        <v>36167</v>
      </c>
      <c r="K29" s="40"/>
      <c r="L29" s="40"/>
      <c r="M29" s="40"/>
      <c r="N29" s="40"/>
      <c r="O29" s="40"/>
      <c r="P29" s="41">
        <v>36167</v>
      </c>
      <c r="Q29" s="34"/>
      <c r="R29" s="34"/>
      <c r="S29" s="34"/>
      <c r="T29" s="34"/>
    </row>
    <row r="30" spans="1:20" ht="55.2" x14ac:dyDescent="0.3">
      <c r="A30" s="35" t="s">
        <v>61</v>
      </c>
      <c r="B30" s="40"/>
      <c r="C30" s="40"/>
      <c r="D30" s="40">
        <v>128.83337</v>
      </c>
      <c r="E30" s="40">
        <v>53.233370000000001</v>
      </c>
      <c r="F30" s="40">
        <v>22.283370000000001</v>
      </c>
      <c r="G30" s="40">
        <v>89.633369999999999</v>
      </c>
      <c r="H30" s="40">
        <v>37.075000000000003</v>
      </c>
      <c r="I30" s="40">
        <v>8.0749999999999993</v>
      </c>
      <c r="J30" s="40">
        <v>189.9</v>
      </c>
      <c r="K30" s="40">
        <v>25.425000000000001</v>
      </c>
      <c r="L30" s="40">
        <v>51.316670000000002</v>
      </c>
      <c r="M30" s="40">
        <v>53.8</v>
      </c>
      <c r="N30" s="40">
        <v>46.158369999999998</v>
      </c>
      <c r="O30" s="40">
        <v>19.350000000000001</v>
      </c>
      <c r="P30" s="41">
        <v>725.08352000000002</v>
      </c>
      <c r="Q30" s="34"/>
      <c r="R30" s="34"/>
      <c r="S30" s="34"/>
      <c r="T30" s="34"/>
    </row>
    <row r="31" spans="1:20" x14ac:dyDescent="0.3">
      <c r="A31" s="32" t="s">
        <v>62</v>
      </c>
      <c r="B31" s="41">
        <v>429979.71078999998</v>
      </c>
      <c r="C31" s="41">
        <v>309562.65733000002</v>
      </c>
      <c r="D31" s="41">
        <v>71493.505369999999</v>
      </c>
      <c r="E31" s="41">
        <v>57135.013370000001</v>
      </c>
      <c r="F31" s="41">
        <v>15898.213369999999</v>
      </c>
      <c r="G31" s="41">
        <v>93147.541729999997</v>
      </c>
      <c r="H31" s="41">
        <v>45333.338239999997</v>
      </c>
      <c r="I31" s="41">
        <v>12347.275</v>
      </c>
      <c r="J31" s="41">
        <v>109924.96232999999</v>
      </c>
      <c r="K31" s="41">
        <v>25547.35183</v>
      </c>
      <c r="L31" s="41">
        <v>27070.938999999998</v>
      </c>
      <c r="M31" s="41">
        <v>51407.66</v>
      </c>
      <c r="N31" s="41">
        <v>56412.97279</v>
      </c>
      <c r="O31" s="41">
        <v>57646.215889999999</v>
      </c>
      <c r="P31" s="41">
        <v>1362907.3570399999</v>
      </c>
      <c r="Q31" s="33"/>
      <c r="R31" s="33"/>
      <c r="S31" s="33"/>
      <c r="T31" s="33"/>
    </row>
  </sheetData>
  <pageMargins left="0.23622047244094491" right="0.23622047244094491" top="0.74803149606299213" bottom="0.74803149606299213" header="0.31496062992125984" footer="0.31496062992125984"/>
  <pageSetup paperSize="9" scale="5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Бюджетополучатели</vt:lpstr>
      <vt:lpstr>Муниципальные районы</vt:lpstr>
      <vt:lpstr>Date</vt:lpstr>
      <vt:lpstr>EndData</vt:lpstr>
      <vt:lpstr>EndData1</vt:lpstr>
      <vt:lpstr>EndData2</vt:lpstr>
      <vt:lpstr>EndDate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2020-05-07T00:09:56Z</dcterms:modified>
</cp:coreProperties>
</file>