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8" windowWidth="14808" windowHeight="7956" activeTab="1"/>
  </bookViews>
  <sheets>
    <sheet name="Бюджетополучатели" sheetId="1" r:id="rId1"/>
    <sheet name="Муниципальные районы" sheetId="2" r:id="rId2"/>
  </sheets>
  <definedNames>
    <definedName name="Date">Бюджетополучатели!$E$8</definedName>
    <definedName name="EndData">Бюджетополучатели!$E$5</definedName>
    <definedName name="EndData1">Бюджетополучатели!$E$2</definedName>
    <definedName name="EndData2">'Муниципальные районы'!$A$1</definedName>
    <definedName name="EndDate">Бюджетополучатели!$E$9</definedName>
    <definedName name="period">Бюджетополучатели!$E$6</definedName>
    <definedName name="StartData">Бюджетополучатели!$E$4</definedName>
    <definedName name="StartData1">Бюджетополучатели!$E$1</definedName>
    <definedName name="Year">Бюджетополучатели!$E$7</definedName>
    <definedName name="_xlnm.Print_Titles" localSheetId="0">Бюджетополучатели!$19:$20</definedName>
    <definedName name="_xlnm.Print_Titles" localSheetId="1">'Муниципальные районы'!$1:$3</definedName>
    <definedName name="_xlnm.Print_Area" localSheetId="0">Бюджетополучатели!$A$1:$D$64</definedName>
    <definedName name="_xlnm.Print_Area" localSheetId="1">'Муниципальные районы'!$A$1:$P$36</definedName>
  </definedNames>
  <calcPr calcId="162913" refMode="R1C1"/>
</workbook>
</file>

<file path=xl/calcChain.xml><?xml version="1.0" encoding="utf-8"?>
<calcChain xmlns="http://schemas.openxmlformats.org/spreadsheetml/2006/main">
  <c r="D6" i="1" l="1"/>
  <c r="D9" i="1"/>
  <c r="D13" i="1"/>
  <c r="B63" i="1"/>
  <c r="P34" i="2"/>
  <c r="P35" i="2" s="1"/>
  <c r="C35" i="2"/>
  <c r="D35" i="2"/>
  <c r="E35" i="2"/>
  <c r="F35" i="2"/>
  <c r="G35" i="2"/>
  <c r="H35" i="2"/>
  <c r="I35" i="2"/>
  <c r="J35" i="2"/>
  <c r="K35" i="2"/>
  <c r="L35" i="2"/>
  <c r="M35" i="2"/>
  <c r="N35" i="2"/>
  <c r="O35" i="2"/>
  <c r="B35" i="2"/>
  <c r="D10" i="1" l="1"/>
  <c r="E3" i="1"/>
  <c r="H1" i="1" l="1"/>
  <c r="F1" i="1" l="1"/>
  <c r="E6" i="1" s="1"/>
  <c r="A2" i="1" s="1"/>
  <c r="G3" i="1" l="1"/>
  <c r="F3" i="1" l="1"/>
  <c r="A2" i="2"/>
  <c r="G1" i="1" l="1"/>
  <c r="G2" i="1"/>
  <c r="F2" i="1"/>
</calcChain>
</file>

<file path=xl/sharedStrings.xml><?xml version="1.0" encoding="utf-8"?>
<sst xmlns="http://schemas.openxmlformats.org/spreadsheetml/2006/main" count="117" uniqueCount="116">
  <si>
    <t>тыс.рублей</t>
  </si>
  <si>
    <t>Собственные доходы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</si>
  <si>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</si>
  <si>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</si>
  <si>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</si>
  <si>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</si>
  <si>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</si>
  <si>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</si>
  <si>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</si>
  <si>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БАЛАНС</t>
  </si>
  <si>
    <t>Финансовая помощь из федерального бюджета</t>
  </si>
  <si>
    <t>в т.ч. целевые средства</t>
  </si>
  <si>
    <t>ИТОГО ДОХОДОВ</t>
  </si>
  <si>
    <t>ИТОГО РАСХОДОВ</t>
  </si>
  <si>
    <t>из них:</t>
  </si>
  <si>
    <t>целевые средства:</t>
  </si>
  <si>
    <t>Расшифровка расходов: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</si>
  <si>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</si>
  <si>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</si>
  <si>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</si>
  <si>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</si>
  <si>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</si>
  <si>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</si>
  <si>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</si>
  <si>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</si>
  <si>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</si>
  <si>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</si>
  <si>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</si>
  <si>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</si>
  <si>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</si>
  <si>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</si>
  <si>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</si>
  <si>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</si>
  <si>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01.01.2019</t>
  </si>
  <si>
    <t>01.04.2019</t>
  </si>
  <si>
    <t>Дотации на выравнивание бюджетной обеспеченности поселений</t>
  </si>
  <si>
    <t>Дотации на выравнивание бюджетной обеспеченности муниципальных районов (городских округов)</t>
  </si>
  <si>
    <t>Дотации на поддержку мер по обеспечению сбалансированности бюджетов</t>
  </si>
  <si>
    <t>Субсидии местным бюджетам, связанные с выравниванием обеспеченности муниципальных образований в Камчатском крае по реализации ими их расходных обязательств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</si>
  <si>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</si>
  <si>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Субсидии местным бюджетам на реализацию мероприятий Инвестиционной  программы Камчатского края</t>
  </si>
  <si>
    <t>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ответственности, предусмотренной законом Камчатского края</t>
  </si>
  <si>
    <t>Субвенции муниципальным районам в Камчатском крае для осуществления  полномочий органов государственной власти Камчатского края по расчету и предоставлению дотаций  бюджетам поселений</t>
  </si>
  <si>
    <t>Субвенции для осуществления  государственных полномочий Камчатского края по созданию и организации деятельности комиссий по делам несовершеннолетних и защите их прав муниципальных районов и городских округов в Камчатском крае</t>
  </si>
  <si>
    <t>Субвенции для осуществления отдельных  государственных полномочий Камчатского края  по социальному обслуживанию граждан в Камчатском крае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</si>
  <si>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</si>
  <si>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Камчатского края по вопросам предоставления мер социальной поддержки отдельным категориям граждан, проживающим в Камчатском крае, по проезду на автомобильном транспорте общего пользования городского сообщения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</si>
  <si>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граждан, проживающим в Камчатском крае, по проезду на автомобильном транспорте общего пользования пригородного сообщения</t>
  </si>
  <si>
    <t>Субвенции для осуществления  государственных полномочий по опеке и попечительству в Камчатском крае в части  расходов на выплату вознаграждения опекунам совершеннолетних недееспособных граждан, проживающим в Камчатском крае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</si>
  <si>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</si>
  <si>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</si>
  <si>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</si>
  <si>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</si>
  <si>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</si>
  <si>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</si>
  <si>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</si>
  <si>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</si>
  <si>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на осуществление  государственных полномочий Камчатского края по организации проведения мероприятий по отлову и содержанию безнадзорных животных в Камчатском крае</t>
  </si>
  <si>
    <t>Субвенции для осуществления отдельных государственных полномочий Камчатского края по осуществлению регионального государственного жилищного надзора в отношении юридических лиц, индивидуальных предпринимателей и граждан и по проведению проверок при осуществлении лицензионного контроля в отношении юридических лиц, индивидуальных предпринимателей, осуществляющих деятельность по управлению многоквартирными домами на основании лицензии</t>
  </si>
  <si>
    <t>Расходы, связанные с особым режимом безопасного функционирования закрытых административно-территориальных образований</t>
  </si>
  <si>
    <t>Осуществление первичного воинского учета на территориях, где отсутствуют военные комиссариаты</t>
  </si>
  <si>
    <t>Создание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</si>
  <si>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Выплата единовременного пособия при всех формах устройства детей, лишенных родительского попечения, в семью</t>
  </si>
  <si>
    <t>Осуществление переданных полномочий Российской Федерации на государственную регистрацию актов гражданского состояния</t>
  </si>
  <si>
    <t>Реализация мероприятий по обеспечению жильем молодых семей</t>
  </si>
  <si>
    <t>Всего: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</si>
  <si>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</si>
  <si>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</si>
  <si>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</si>
  <si>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</si>
  <si>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</si>
  <si>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</si>
  <si>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</si>
  <si>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</si>
  <si>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</si>
  <si>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Камчатского края</t>
  </si>
  <si>
    <t>Министерство образования и молодежной политики Камчатского края</t>
  </si>
  <si>
    <t>Министерство здравоохранения Камчатского края</t>
  </si>
  <si>
    <t>Министерство социального развития и труда Камчатского края</t>
  </si>
  <si>
    <t>Министерство культуры Камчатского края</t>
  </si>
  <si>
    <t>Министерство специальных программ и по делам казачества Камчатского края</t>
  </si>
  <si>
    <t>Агентство по информатизации и связи Камчатского края</t>
  </si>
  <si>
    <t>Министерство имущественных и земельных отношений Камчатского края</t>
  </si>
  <si>
    <t>Агентство по занятости населения и миграционной политике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</si>
  <si>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</si>
  <si>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</si>
  <si>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</si>
  <si>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</si>
  <si>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технического надзора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</si>
  <si>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</si>
  <si>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</si>
  <si>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Инспекция государственного экологического надзора Камчатского края</t>
  </si>
  <si>
    <t>Государственная инспекция по контролю в сфере закупок Камчатского края</t>
  </si>
  <si>
    <t>Избирательная комиссия Камчатского края</t>
  </si>
  <si>
    <t>Министерство экономического развития и торговли Камчатского края</t>
  </si>
  <si>
    <t>Петропавловск-Камчатская городская территориальная избирательная комиссия</t>
  </si>
  <si>
    <t>Агентство по внутренней политике Камчатского края</t>
  </si>
  <si>
    <t>Министерство спорта Камчатского края</t>
  </si>
  <si>
    <t>Агентство лесного хозяйства и охраны животного мира Камчатского края</t>
  </si>
  <si>
    <t>Агентство по туризму и внешним связям Камчатского края</t>
  </si>
  <si>
    <t>администрация Корякского округа</t>
  </si>
  <si>
    <t>Министерство территориального развития Камчатского края</t>
  </si>
  <si>
    <t>Агентство инвестиций и предпринимательства Камчатского края</t>
  </si>
  <si>
    <t>Агентство по обращению с отходами Камчатского края</t>
  </si>
  <si>
    <t>Служба охраны объектов культурного наследия Камчатского края</t>
  </si>
  <si>
    <t>Агентство приоритетных проектов развития Камчатского края</t>
  </si>
  <si>
    <t>Агентство записи актов гражданского состояния и архивного дела Камчатского края</t>
  </si>
  <si>
    <t>31.03.2019</t>
  </si>
  <si>
    <t>01.03.2019</t>
  </si>
  <si>
    <t>Остатки средств на 01.03.2019 года</t>
  </si>
  <si>
    <t>Остатки средств на 01.04.2019 года</t>
  </si>
  <si>
    <t>Предоставление бюджетного кредита АО "Корякэнерго"</t>
  </si>
  <si>
    <t>Предоставление бюджетного кредита</t>
  </si>
  <si>
    <t>Иные межбюджетные трансферты на обеспечение членов Совета Федерации и их помощников в субъектах Российской Федерации</t>
  </si>
  <si>
    <t>Иные межбюджетные трансферты на обеспечение деятельности депутатов Государственной Думы и их помощников в избирательных округах</t>
  </si>
  <si>
    <t>Иные межбюджетные трансферты на приобретение мобильного сценического комплекса за счет средств резервного фонда Президента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</si>
</sst>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24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1"/>
      <color theme="1"/>
      <name val="Times New Roman"/>
      <family val="1"/>
      <charset val="204"/>
    </font>
    <font>
      <sz val="12"/>
      <color theme="0"/>
      <name val="Times New Roman"/>
      <family val="1"/>
    </font>
    <font>
      <sz val="11"/>
      <color theme="0"/>
      <name val="Calibri"/>
      <family val="2"/>
      <scheme val="minor"/>
    </font>
    <font>
      <b/>
      <sz val="11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21" fillId="0" borderId="0"/>
    <xf numFmtId="0" fontId="22" fillId="0" borderId="0" applyNumberFormat="0" applyBorder="0" applyAlignment="0"/>
    <xf numFmtId="0" fontId="22" fillId="0" borderId="0" applyNumberFormat="0" applyBorder="0" applyAlignment="0"/>
    <xf numFmtId="0" fontId="22" fillId="0" borderId="0" applyNumberFormat="0" applyBorder="0" applyAlignment="0"/>
    <xf numFmtId="0" fontId="22" fillId="0" borderId="0" applyNumberFormat="0" applyBorder="0" applyAlignment="0"/>
    <xf numFmtId="0" fontId="22" fillId="0" borderId="0" applyNumberFormat="0" applyBorder="0" applyAlignment="0"/>
    <xf numFmtId="0" fontId="22" fillId="0" borderId="0" applyNumberFormat="0" applyBorder="0" applyAlignment="0"/>
    <xf numFmtId="0" fontId="22" fillId="0" borderId="0" applyNumberFormat="0" applyBorder="0" applyAlignment="0"/>
    <xf numFmtId="0" fontId="22" fillId="0" borderId="0" applyNumberFormat="0" applyBorder="0" applyAlignment="0"/>
    <xf numFmtId="0" fontId="21" fillId="0" borderId="0" applyNumberFormat="0" applyBorder="0" applyAlignment="0"/>
    <xf numFmtId="0" fontId="22" fillId="0" borderId="0"/>
  </cellStyleXfs>
  <cellXfs count="66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4" fillId="0" borderId="0" xfId="0" applyFont="1" applyBorder="1" applyAlignment="1">
      <alignment horizontal="right"/>
    </xf>
    <xf numFmtId="164" fontId="3" fillId="0" borderId="4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49" fontId="3" fillId="0" borderId="4" xfId="0" applyNumberFormat="1" applyFont="1" applyBorder="1" applyAlignment="1">
      <alignment horizontal="left" vertical="center" wrapText="1"/>
    </xf>
    <xf numFmtId="0" fontId="6" fillId="2" borderId="0" xfId="0" applyFont="1" applyFill="1" applyBorder="1" applyAlignment="1"/>
    <xf numFmtId="164" fontId="7" fillId="2" borderId="4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10" fillId="0" borderId="0" xfId="0" applyFont="1"/>
    <xf numFmtId="0" fontId="11" fillId="2" borderId="0" xfId="0" applyFont="1" applyFill="1" applyBorder="1" applyAlignment="1"/>
    <xf numFmtId="0" fontId="12" fillId="0" borderId="4" xfId="0" applyFont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164" fontId="2" fillId="0" borderId="0" xfId="0" applyNumberFormat="1" applyFont="1" applyFill="1" applyBorder="1" applyAlignment="1">
      <alignment horizontal="right" wrapText="1"/>
    </xf>
    <xf numFmtId="164" fontId="16" fillId="0" borderId="0" xfId="0" applyNumberFormat="1" applyFont="1" applyFill="1" applyBorder="1" applyAlignment="1">
      <alignment horizontal="left" wrapText="1"/>
    </xf>
    <xf numFmtId="0" fontId="16" fillId="0" borderId="0" xfId="0" applyFont="1" applyFill="1" applyBorder="1" applyAlignment="1">
      <alignment horizontal="left" wrapText="1"/>
    </xf>
    <xf numFmtId="0" fontId="17" fillId="0" borderId="0" xfId="0" applyFont="1" applyFill="1" applyBorder="1" applyAlignment="1">
      <alignment wrapText="1"/>
    </xf>
    <xf numFmtId="0" fontId="15" fillId="0" borderId="4" xfId="0" applyFont="1" applyFill="1" applyBorder="1" applyAlignment="1">
      <alignment horizontal="center" vertical="top" wrapText="1"/>
    </xf>
    <xf numFmtId="49" fontId="15" fillId="0" borderId="4" xfId="0" applyNumberFormat="1" applyFont="1" applyBorder="1" applyAlignment="1">
      <alignment horizontal="left" vertical="center" wrapText="1"/>
    </xf>
    <xf numFmtId="0" fontId="18" fillId="0" borderId="0" xfId="0" applyNumberFormat="1" applyFont="1"/>
    <xf numFmtId="0" fontId="18" fillId="0" borderId="0" xfId="0" applyFont="1"/>
    <xf numFmtId="14" fontId="18" fillId="0" borderId="0" xfId="0" applyNumberFormat="1" applyFont="1"/>
    <xf numFmtId="49" fontId="5" fillId="2" borderId="4" xfId="0" applyNumberFormat="1" applyFont="1" applyFill="1" applyBorder="1" applyAlignment="1">
      <alignment horizontal="left" wrapText="1"/>
    </xf>
    <xf numFmtId="0" fontId="19" fillId="0" borderId="0" xfId="0" applyFont="1"/>
    <xf numFmtId="0" fontId="20" fillId="0" borderId="0" xfId="0" applyFont="1"/>
    <xf numFmtId="0" fontId="20" fillId="0" borderId="4" xfId="0" applyFont="1" applyBorder="1" applyAlignment="1">
      <alignment horizontal="left" vertical="center" wrapText="1"/>
    </xf>
    <xf numFmtId="164" fontId="9" fillId="2" borderId="4" xfId="0" applyNumberFormat="1" applyFont="1" applyFill="1" applyBorder="1" applyAlignment="1">
      <alignment horizontal="center" vertical="center" wrapText="1"/>
    </xf>
    <xf numFmtId="164" fontId="9" fillId="2" borderId="4" xfId="0" applyNumberFormat="1" applyFont="1" applyFill="1" applyBorder="1" applyAlignment="1">
      <alignment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15" fillId="0" borderId="4" xfId="0" applyNumberFormat="1" applyFont="1" applyBorder="1" applyAlignment="1">
      <alignment horizontal="right"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0" fontId="15" fillId="0" borderId="4" xfId="0" applyFont="1" applyBorder="1" applyAlignment="1">
      <alignment horizontal="left" wrapText="1"/>
    </xf>
    <xf numFmtId="0" fontId="15" fillId="0" borderId="4" xfId="0" applyFont="1" applyBorder="1" applyAlignment="1">
      <alignment horizontal="left"/>
    </xf>
    <xf numFmtId="164" fontId="16" fillId="0" borderId="4" xfId="0" applyNumberFormat="1" applyFont="1" applyFill="1" applyBorder="1" applyAlignment="1">
      <alignment horizontal="left" wrapText="1"/>
    </xf>
    <xf numFmtId="0" fontId="16" fillId="0" borderId="4" xfId="0" applyFont="1" applyFill="1" applyBorder="1" applyAlignment="1">
      <alignment horizontal="left" wrapText="1"/>
    </xf>
    <xf numFmtId="0" fontId="0" fillId="0" borderId="0" xfId="0"/>
    <xf numFmtId="164" fontId="2" fillId="0" borderId="4" xfId="0" applyNumberFormat="1" applyFont="1" applyFill="1" applyBorder="1" applyAlignment="1">
      <alignment horizontal="right" wrapText="1"/>
    </xf>
    <xf numFmtId="49" fontId="3" fillId="0" borderId="4" xfId="0" applyNumberFormat="1" applyFont="1" applyBorder="1" applyAlignment="1">
      <alignment horizontal="left" vertical="center" wrapText="1"/>
    </xf>
    <xf numFmtId="0" fontId="20" fillId="0" borderId="0" xfId="0" applyFont="1"/>
    <xf numFmtId="164" fontId="3" fillId="0" borderId="4" xfId="0" applyNumberFormat="1" applyFont="1" applyBorder="1" applyAlignment="1">
      <alignment horizontal="right"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0" fontId="23" fillId="0" borderId="0" xfId="0" applyFont="1" applyAlignment="1">
      <alignment horizontal="right"/>
    </xf>
    <xf numFmtId="164" fontId="2" fillId="0" borderId="4" xfId="0" applyNumberFormat="1" applyFont="1" applyFill="1" applyBorder="1" applyAlignment="1">
      <alignment horizontal="right" vertical="center" wrapText="1"/>
    </xf>
    <xf numFmtId="164" fontId="2" fillId="0" borderId="4" xfId="0" applyNumberFormat="1" applyFont="1" applyFill="1" applyBorder="1" applyAlignment="1">
      <alignment horizontal="right" wrapText="1"/>
    </xf>
  </cellXfs>
  <cellStyles count="12">
    <cellStyle name="Обычный" xfId="0" builtinId="0"/>
    <cellStyle name="Обычный 2" xfId="2"/>
    <cellStyle name="Обычный 2 2" xfId="3"/>
    <cellStyle name="Обычный 2 3" xfId="4"/>
    <cellStyle name="Обычный 2 4" xfId="5"/>
    <cellStyle name="Обычный 2 5" xfId="6"/>
    <cellStyle name="Обычный 2 6" xfId="7"/>
    <cellStyle name="Обычный 2 7" xfId="8"/>
    <cellStyle name="Обычный 2 8" xfId="9"/>
    <cellStyle name="Обычный 2 9" xfId="10"/>
    <cellStyle name="Обычный 3" xfId="11"/>
    <cellStyle name="Обычный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view="pageBreakPreview" topLeftCell="A52" zoomScaleNormal="100" zoomScaleSheetLayoutView="100" workbookViewId="0">
      <selection activeCell="A16" sqref="A16:C16"/>
    </sheetView>
  </sheetViews>
  <sheetFormatPr defaultRowHeight="14.4" x14ac:dyDescent="0.3"/>
  <cols>
    <col min="1" max="1" width="71.88671875" customWidth="1"/>
    <col min="2" max="2" width="18.109375" customWidth="1"/>
    <col min="3" max="3" width="17.44140625" customWidth="1"/>
    <col min="4" max="4" width="16.5546875" customWidth="1"/>
    <col min="5" max="5" width="12.5546875" customWidth="1"/>
    <col min="6" max="6" width="16" bestFit="1" customWidth="1"/>
    <col min="8" max="8" width="10.109375" bestFit="1" customWidth="1"/>
  </cols>
  <sheetData>
    <row r="1" spans="1:8" ht="15.6" x14ac:dyDescent="0.3">
      <c r="A1" s="40" t="s">
        <v>9</v>
      </c>
      <c r="B1" s="40"/>
      <c r="C1" s="40"/>
      <c r="D1" s="40"/>
      <c r="E1" s="27" t="s">
        <v>108</v>
      </c>
      <c r="F1" s="28" t="str">
        <f>TEXT(E1,"[$-FC19]ММ")</f>
        <v>03</v>
      </c>
      <c r="G1" s="28" t="str">
        <f>TEXT(E1,"[$-FC19]ДД.ММ.ГГГ \г")</f>
        <v>01.03.2019 г</v>
      </c>
      <c r="H1" s="28" t="str">
        <f>TEXT(E1,"[$-FC19]ГГГГ")</f>
        <v>2019</v>
      </c>
    </row>
    <row r="2" spans="1:8" ht="15.6" x14ac:dyDescent="0.3">
      <c r="A2" s="40" t="str">
        <f>CONCATENATE("доходов и расходов краевого бюджета за ",period," ",H1," года")</f>
        <v>доходов и расходов краевого бюджета за март 2019 года</v>
      </c>
      <c r="B2" s="40"/>
      <c r="C2" s="40"/>
      <c r="D2" s="40"/>
      <c r="E2" s="27" t="s">
        <v>107</v>
      </c>
      <c r="F2" s="28" t="str">
        <f>TEXT(E2,"[$-FC19]ДД ММММ ГГГ \г")</f>
        <v>31 марта 2019 г</v>
      </c>
      <c r="G2" s="28" t="str">
        <f>TEXT(E2,"[$-FC19]ДД.ММ.ГГГ \г")</f>
        <v>31.03.2019 г</v>
      </c>
      <c r="H2" s="29"/>
    </row>
    <row r="3" spans="1:8" x14ac:dyDescent="0.3">
      <c r="A3" s="1"/>
      <c r="B3" s="2"/>
      <c r="C3" s="2"/>
      <c r="D3" s="3"/>
      <c r="E3" s="28">
        <f>EndDate+1</f>
        <v>43557</v>
      </c>
      <c r="F3" s="28" t="str">
        <f>TEXT(E3,"[$-FC19]ДД ММММ ГГГ \г")</f>
        <v>02 апреля 2019 г</v>
      </c>
      <c r="G3" s="28" t="str">
        <f>TEXT(E3,"[$-FC19]ДД.ММ.ГГГ \г")</f>
        <v>02.04.2019 г</v>
      </c>
      <c r="H3" s="28"/>
    </row>
    <row r="4" spans="1:8" x14ac:dyDescent="0.3">
      <c r="A4" s="4"/>
      <c r="B4" s="5"/>
      <c r="C4" s="5"/>
      <c r="D4" s="6" t="s">
        <v>0</v>
      </c>
      <c r="E4" s="28"/>
      <c r="F4" s="28"/>
      <c r="G4" s="28"/>
      <c r="H4" s="28"/>
    </row>
    <row r="5" spans="1:8" x14ac:dyDescent="0.3">
      <c r="A5" s="41" t="s">
        <v>109</v>
      </c>
      <c r="B5" s="42"/>
      <c r="C5" s="42"/>
      <c r="D5" s="57">
        <v>2188347.4</v>
      </c>
      <c r="E5" s="29"/>
      <c r="F5" s="28"/>
      <c r="G5" s="28"/>
      <c r="H5" s="28"/>
    </row>
    <row r="6" spans="1:8" x14ac:dyDescent="0.3">
      <c r="A6" s="44" t="s">
        <v>1</v>
      </c>
      <c r="B6" s="50"/>
      <c r="C6" s="50"/>
      <c r="D6" s="7">
        <f>D9-D7</f>
        <v>2632506.2590599991</v>
      </c>
      <c r="E6" s="28" t="str">
        <f>IF(F1="01","январь",(IF(F1="02","февраль",(IF(F1="03","март",(IF(F1="04","апрель",(IF(F1="05","май",(IF(F1="06","июнь",(IF(F1="07","июль",(IF(F1="08","август",(IF(F1="09","сентябрь",(IF(F1="08","август",(IF(F1="09","сентябрь",(IF(F1="10","октябрь",(IF(F1="11","ноябрь","декабрь")))))))))))))))))))))))))</f>
        <v>март</v>
      </c>
      <c r="F6" s="28"/>
      <c r="G6" s="28"/>
      <c r="H6" s="28"/>
    </row>
    <row r="7" spans="1:8" x14ac:dyDescent="0.3">
      <c r="A7" s="51" t="s">
        <v>10</v>
      </c>
      <c r="B7" s="50"/>
      <c r="C7" s="50"/>
      <c r="D7" s="9">
        <v>4348458</v>
      </c>
      <c r="E7" s="28"/>
      <c r="F7" s="28"/>
      <c r="G7" s="28"/>
      <c r="H7" s="28"/>
    </row>
    <row r="8" spans="1:8" x14ac:dyDescent="0.3">
      <c r="A8" s="51" t="s">
        <v>11</v>
      </c>
      <c r="B8" s="50"/>
      <c r="C8" s="50"/>
      <c r="D8" s="9">
        <v>1186862.3</v>
      </c>
      <c r="E8" s="28" t="s">
        <v>33</v>
      </c>
    </row>
    <row r="9" spans="1:8" x14ac:dyDescent="0.3">
      <c r="A9" s="52" t="s">
        <v>12</v>
      </c>
      <c r="B9" s="53"/>
      <c r="C9" s="53"/>
      <c r="D9" s="64">
        <f>D11+D10-D5</f>
        <v>6980964.2590599991</v>
      </c>
      <c r="E9" s="28" t="s">
        <v>34</v>
      </c>
    </row>
    <row r="10" spans="1:8" x14ac:dyDescent="0.3">
      <c r="A10" s="52" t="s">
        <v>13</v>
      </c>
      <c r="B10" s="53"/>
      <c r="C10" s="53"/>
      <c r="D10" s="64">
        <f>B63+'Муниципальные районы'!P35</f>
        <v>6732206.7590599991</v>
      </c>
    </row>
    <row r="11" spans="1:8" x14ac:dyDescent="0.3">
      <c r="A11" s="43" t="s">
        <v>110</v>
      </c>
      <c r="B11" s="44"/>
      <c r="C11" s="44"/>
      <c r="D11" s="57">
        <v>2437104.9</v>
      </c>
    </row>
    <row r="12" spans="1:8" x14ac:dyDescent="0.3">
      <c r="A12" s="54" t="s">
        <v>14</v>
      </c>
      <c r="B12" s="55"/>
      <c r="C12" s="55"/>
      <c r="D12" s="8"/>
    </row>
    <row r="13" spans="1:8" x14ac:dyDescent="0.3">
      <c r="A13" s="54" t="s">
        <v>15</v>
      </c>
      <c r="B13" s="55"/>
      <c r="C13" s="55"/>
      <c r="D13" s="8">
        <f>SUM(D14:D16)</f>
        <v>29557.3</v>
      </c>
    </row>
    <row r="14" spans="1:8" s="56" customFormat="1" ht="29.4" customHeight="1" x14ac:dyDescent="0.3">
      <c r="A14" s="51" t="s">
        <v>113</v>
      </c>
      <c r="B14" s="50"/>
      <c r="C14" s="50"/>
      <c r="D14" s="65">
        <v>166.8</v>
      </c>
    </row>
    <row r="15" spans="1:8" s="56" customFormat="1" ht="31.8" customHeight="1" x14ac:dyDescent="0.3">
      <c r="A15" s="51" t="s">
        <v>114</v>
      </c>
      <c r="B15" s="50"/>
      <c r="C15" s="50"/>
      <c r="D15" s="65">
        <v>150.80000000000001</v>
      </c>
    </row>
    <row r="16" spans="1:8" s="56" customFormat="1" ht="30.6" customHeight="1" x14ac:dyDescent="0.3">
      <c r="A16" s="51" t="s">
        <v>115</v>
      </c>
      <c r="B16" s="50"/>
      <c r="C16" s="50"/>
      <c r="D16" s="65">
        <v>29239.7</v>
      </c>
    </row>
    <row r="17" spans="1:4" x14ac:dyDescent="0.3">
      <c r="A17" s="22"/>
      <c r="B17" s="23"/>
      <c r="C17" s="23"/>
      <c r="D17" s="21"/>
    </row>
    <row r="18" spans="1:4" x14ac:dyDescent="0.3">
      <c r="A18" s="24" t="s">
        <v>16</v>
      </c>
      <c r="B18" s="10"/>
      <c r="C18" s="10"/>
      <c r="D18" s="11"/>
    </row>
    <row r="19" spans="1:4" x14ac:dyDescent="0.3">
      <c r="A19" s="45" t="s">
        <v>17</v>
      </c>
      <c r="B19" s="47" t="s">
        <v>2</v>
      </c>
      <c r="C19" s="48" t="s">
        <v>3</v>
      </c>
      <c r="D19" s="49"/>
    </row>
    <row r="20" spans="1:4" ht="46.2" customHeight="1" x14ac:dyDescent="0.3">
      <c r="A20" s="46"/>
      <c r="B20" s="47"/>
      <c r="C20" s="25" t="s">
        <v>4</v>
      </c>
      <c r="D20" s="25" t="s">
        <v>5</v>
      </c>
    </row>
    <row r="21" spans="1:4" x14ac:dyDescent="0.3">
      <c r="A21" s="12" t="s">
        <v>66</v>
      </c>
      <c r="B21" s="36">
        <v>15391.559139999999</v>
      </c>
      <c r="C21" s="36">
        <v>10409.497300000001</v>
      </c>
      <c r="D21" s="36">
        <v>3125.1622600000001</v>
      </c>
    </row>
    <row r="22" spans="1:4" x14ac:dyDescent="0.3">
      <c r="A22" s="12" t="s">
        <v>67</v>
      </c>
      <c r="B22" s="36">
        <v>5645.9651299999996</v>
      </c>
      <c r="C22" s="36">
        <v>4128.35664</v>
      </c>
      <c r="D22" s="36">
        <v>1297.06393</v>
      </c>
    </row>
    <row r="23" spans="1:4" x14ac:dyDescent="0.3">
      <c r="A23" s="12" t="s">
        <v>68</v>
      </c>
      <c r="B23" s="36">
        <v>4570.8974699999999</v>
      </c>
      <c r="C23" s="36">
        <v>3388.3054299999999</v>
      </c>
      <c r="D23" s="36">
        <v>1182.59204</v>
      </c>
    </row>
    <row r="24" spans="1:4" x14ac:dyDescent="0.3">
      <c r="A24" s="12" t="s">
        <v>69</v>
      </c>
      <c r="B24" s="36">
        <v>78176.23921</v>
      </c>
      <c r="C24" s="36">
        <v>24623.876789999998</v>
      </c>
      <c r="D24" s="36">
        <v>7279.0072600000003</v>
      </c>
    </row>
    <row r="25" spans="1:4" ht="27.6" x14ac:dyDescent="0.3">
      <c r="A25" s="12" t="s">
        <v>70</v>
      </c>
      <c r="B25" s="36">
        <v>240561.9081</v>
      </c>
      <c r="C25" s="36">
        <v>4543.0784700000004</v>
      </c>
      <c r="D25" s="36">
        <v>1322.5194899999999</v>
      </c>
    </row>
    <row r="26" spans="1:4" x14ac:dyDescent="0.3">
      <c r="A26" s="12" t="s">
        <v>71</v>
      </c>
      <c r="B26" s="36">
        <v>7055.9422599999998</v>
      </c>
      <c r="C26" s="36">
        <v>2187.7361000000001</v>
      </c>
      <c r="D26" s="36">
        <v>770.61644000000001</v>
      </c>
    </row>
    <row r="27" spans="1:4" x14ac:dyDescent="0.3">
      <c r="A27" s="12" t="s">
        <v>72</v>
      </c>
      <c r="B27" s="36">
        <v>2177.51037</v>
      </c>
      <c r="C27" s="36">
        <v>1611.42022</v>
      </c>
      <c r="D27" s="36">
        <v>522.59349999999995</v>
      </c>
    </row>
    <row r="28" spans="1:4" ht="27.6" x14ac:dyDescent="0.3">
      <c r="A28" s="12" t="s">
        <v>73</v>
      </c>
      <c r="B28" s="36">
        <v>1021853.8668899999</v>
      </c>
      <c r="C28" s="36">
        <v>7506.7488599999997</v>
      </c>
      <c r="D28" s="36">
        <v>2066.4905199999998</v>
      </c>
    </row>
    <row r="29" spans="1:4" x14ac:dyDescent="0.3">
      <c r="A29" s="12" t="s">
        <v>74</v>
      </c>
      <c r="B29" s="36">
        <v>9100.8946699999997</v>
      </c>
      <c r="C29" s="36">
        <v>5229.5558600000004</v>
      </c>
      <c r="D29" s="36">
        <v>1630.0211099999999</v>
      </c>
    </row>
    <row r="30" spans="1:4" x14ac:dyDescent="0.3">
      <c r="A30" s="12" t="s">
        <v>75</v>
      </c>
      <c r="B30" s="36">
        <v>141301.61801000001</v>
      </c>
      <c r="C30" s="36">
        <v>7019.18174</v>
      </c>
      <c r="D30" s="36">
        <v>2114.3350500000001</v>
      </c>
    </row>
    <row r="31" spans="1:4" x14ac:dyDescent="0.3">
      <c r="A31" s="12" t="s">
        <v>76</v>
      </c>
      <c r="B31" s="36">
        <v>299783.86705</v>
      </c>
      <c r="C31" s="36">
        <v>6307.0198700000001</v>
      </c>
      <c r="D31" s="36">
        <v>2045.3148100000001</v>
      </c>
    </row>
    <row r="32" spans="1:4" x14ac:dyDescent="0.3">
      <c r="A32" s="12" t="s">
        <v>77</v>
      </c>
      <c r="B32" s="36">
        <v>500568.55518000002</v>
      </c>
      <c r="C32" s="36">
        <v>17206.454740000001</v>
      </c>
      <c r="D32" s="36">
        <v>4927.0565999999999</v>
      </c>
    </row>
    <row r="33" spans="1:4" x14ac:dyDescent="0.3">
      <c r="A33" s="12" t="s">
        <v>78</v>
      </c>
      <c r="B33" s="36">
        <v>622728.87465999997</v>
      </c>
      <c r="C33" s="36">
        <v>20805.337090000001</v>
      </c>
      <c r="D33" s="36">
        <v>7666.2392300000001</v>
      </c>
    </row>
    <row r="34" spans="1:4" x14ac:dyDescent="0.3">
      <c r="A34" s="12" t="s">
        <v>79</v>
      </c>
      <c r="B34" s="36">
        <v>68857.027449999994</v>
      </c>
      <c r="C34" s="36">
        <v>2055.6445699999999</v>
      </c>
      <c r="D34" s="36">
        <v>606.62779999999998</v>
      </c>
    </row>
    <row r="35" spans="1:4" ht="27.6" x14ac:dyDescent="0.3">
      <c r="A35" s="12" t="s">
        <v>80</v>
      </c>
      <c r="B35" s="36">
        <v>93463.231119999997</v>
      </c>
      <c r="C35" s="36">
        <v>54943.863290000001</v>
      </c>
      <c r="D35" s="36">
        <v>16602.99367</v>
      </c>
    </row>
    <row r="36" spans="1:4" x14ac:dyDescent="0.3">
      <c r="A36" s="12" t="s">
        <v>81</v>
      </c>
      <c r="B36" s="36">
        <v>17667.374210000002</v>
      </c>
      <c r="C36" s="36">
        <v>1146.3632</v>
      </c>
      <c r="D36" s="36">
        <v>367.74673000000001</v>
      </c>
    </row>
    <row r="37" spans="1:4" x14ac:dyDescent="0.3">
      <c r="A37" s="12" t="s">
        <v>82</v>
      </c>
      <c r="B37" s="36">
        <v>18030.912059999999</v>
      </c>
      <c r="C37" s="36">
        <v>3826.1772900000001</v>
      </c>
      <c r="D37" s="36">
        <v>1379.23396</v>
      </c>
    </row>
    <row r="38" spans="1:4" ht="27.6" x14ac:dyDescent="0.3">
      <c r="A38" s="12" t="s">
        <v>83</v>
      </c>
      <c r="B38" s="36">
        <v>49992.283730000003</v>
      </c>
      <c r="C38" s="36">
        <v>19526.403849999999</v>
      </c>
      <c r="D38" s="36">
        <v>5976.7441699999999</v>
      </c>
    </row>
    <row r="39" spans="1:4" x14ac:dyDescent="0.3">
      <c r="A39" s="12" t="s">
        <v>84</v>
      </c>
      <c r="B39" s="36">
        <v>16486.442190000002</v>
      </c>
      <c r="C39" s="36">
        <v>1012.71741</v>
      </c>
      <c r="D39" s="36">
        <v>303.70107000000002</v>
      </c>
    </row>
    <row r="40" spans="1:4" x14ac:dyDescent="0.3">
      <c r="A40" s="12" t="s">
        <v>85</v>
      </c>
      <c r="B40" s="36">
        <v>228033.18689000001</v>
      </c>
      <c r="C40" s="36">
        <v>6919.9516700000004</v>
      </c>
      <c r="D40" s="36">
        <v>2146.1661300000001</v>
      </c>
    </row>
    <row r="41" spans="1:4" x14ac:dyDescent="0.3">
      <c r="A41" s="12" t="s">
        <v>86</v>
      </c>
      <c r="B41" s="36">
        <v>21754.10842</v>
      </c>
      <c r="C41" s="36">
        <v>12352.404</v>
      </c>
      <c r="D41" s="36">
        <v>3679.44011</v>
      </c>
    </row>
    <row r="42" spans="1:4" x14ac:dyDescent="0.3">
      <c r="A42" s="12" t="s">
        <v>87</v>
      </c>
      <c r="B42" s="36">
        <v>3675.5654</v>
      </c>
      <c r="C42" s="36">
        <v>2566.9776700000002</v>
      </c>
      <c r="D42" s="36">
        <v>684.24661000000003</v>
      </c>
    </row>
    <row r="43" spans="1:4" x14ac:dyDescent="0.3">
      <c r="A43" s="12" t="s">
        <v>88</v>
      </c>
      <c r="B43" s="36">
        <v>1743.2230999999999</v>
      </c>
      <c r="C43" s="36">
        <v>1116.6120000000001</v>
      </c>
      <c r="D43" s="36">
        <v>368.476</v>
      </c>
    </row>
    <row r="44" spans="1:4" x14ac:dyDescent="0.3">
      <c r="A44" s="12" t="s">
        <v>89</v>
      </c>
      <c r="B44" s="36">
        <v>2195.1930600000001</v>
      </c>
      <c r="C44" s="36">
        <v>1631.87077</v>
      </c>
      <c r="D44" s="36">
        <v>389.16971999999998</v>
      </c>
    </row>
    <row r="45" spans="1:4" x14ac:dyDescent="0.3">
      <c r="A45" s="12" t="s">
        <v>90</v>
      </c>
      <c r="B45" s="36">
        <v>3767.2052600000002</v>
      </c>
      <c r="C45" s="36">
        <v>2809.5102000000002</v>
      </c>
      <c r="D45" s="36">
        <v>749.60924</v>
      </c>
    </row>
    <row r="46" spans="1:4" x14ac:dyDescent="0.3">
      <c r="A46" s="12" t="s">
        <v>91</v>
      </c>
      <c r="B46" s="36">
        <v>2076.8883099999998</v>
      </c>
      <c r="C46" s="36">
        <v>1509.0294899999999</v>
      </c>
      <c r="D46" s="36">
        <v>453.47460000000001</v>
      </c>
    </row>
    <row r="47" spans="1:4" x14ac:dyDescent="0.3">
      <c r="A47" s="12" t="s">
        <v>92</v>
      </c>
      <c r="B47" s="36">
        <v>1247.58727</v>
      </c>
      <c r="C47" s="36">
        <v>824.71905000000004</v>
      </c>
      <c r="D47" s="36">
        <v>247.85856000000001</v>
      </c>
    </row>
    <row r="48" spans="1:4" x14ac:dyDescent="0.3">
      <c r="A48" s="12" t="s">
        <v>93</v>
      </c>
      <c r="B48" s="36">
        <v>3932.4993300000001</v>
      </c>
      <c r="C48" s="36">
        <v>2467.7868699999999</v>
      </c>
      <c r="D48" s="36">
        <v>1119.1351500000001</v>
      </c>
    </row>
    <row r="49" spans="1:4" x14ac:dyDescent="0.3">
      <c r="A49" s="12" t="s">
        <v>94</v>
      </c>
      <c r="B49" s="36">
        <v>936677.15696000005</v>
      </c>
      <c r="C49" s="36">
        <v>19384.82519</v>
      </c>
      <c r="D49" s="36">
        <v>5315.0435600000001</v>
      </c>
    </row>
    <row r="50" spans="1:4" ht="27.6" x14ac:dyDescent="0.3">
      <c r="A50" s="12" t="s">
        <v>95</v>
      </c>
      <c r="B50" s="36">
        <v>253.56596999999999</v>
      </c>
      <c r="C50" s="36">
        <v>179.94479000000001</v>
      </c>
      <c r="D50" s="36">
        <v>54.343330000000002</v>
      </c>
    </row>
    <row r="51" spans="1:4" x14ac:dyDescent="0.3">
      <c r="A51" s="12" t="s">
        <v>96</v>
      </c>
      <c r="B51" s="36">
        <v>10522.403829999999</v>
      </c>
      <c r="C51" s="36">
        <v>4121.4202999999998</v>
      </c>
      <c r="D51" s="36">
        <v>1164.7736600000001</v>
      </c>
    </row>
    <row r="52" spans="1:4" x14ac:dyDescent="0.3">
      <c r="A52" s="12" t="s">
        <v>97</v>
      </c>
      <c r="B52" s="36">
        <v>145899.14368000001</v>
      </c>
      <c r="C52" s="36">
        <v>1856.0556099999999</v>
      </c>
      <c r="D52" s="36">
        <v>602.46825000000001</v>
      </c>
    </row>
    <row r="53" spans="1:4" x14ac:dyDescent="0.3">
      <c r="A53" s="12" t="s">
        <v>98</v>
      </c>
      <c r="B53" s="36">
        <v>55847.1515</v>
      </c>
      <c r="C53" s="36">
        <v>14785.40537</v>
      </c>
      <c r="D53" s="36">
        <v>5013.0162399999999</v>
      </c>
    </row>
    <row r="54" spans="1:4" x14ac:dyDescent="0.3">
      <c r="A54" s="12" t="s">
        <v>99</v>
      </c>
      <c r="B54" s="36">
        <v>5835.8344500000003</v>
      </c>
      <c r="C54" s="36">
        <v>981.73978999999997</v>
      </c>
      <c r="D54" s="36">
        <v>259.77616</v>
      </c>
    </row>
    <row r="55" spans="1:4" x14ac:dyDescent="0.3">
      <c r="A55" s="12" t="s">
        <v>100</v>
      </c>
      <c r="B55" s="36">
        <v>6537.1437299999998</v>
      </c>
      <c r="C55" s="36">
        <v>1658.14959</v>
      </c>
      <c r="D55" s="36">
        <v>412.83855</v>
      </c>
    </row>
    <row r="56" spans="1:4" x14ac:dyDescent="0.3">
      <c r="A56" s="12" t="s">
        <v>101</v>
      </c>
      <c r="B56" s="36">
        <v>2237.0623799999998</v>
      </c>
      <c r="C56" s="36">
        <v>1623.88085</v>
      </c>
      <c r="D56" s="36">
        <v>457.45074</v>
      </c>
    </row>
    <row r="57" spans="1:4" x14ac:dyDescent="0.3">
      <c r="A57" s="12" t="s">
        <v>102</v>
      </c>
      <c r="B57" s="36">
        <v>34370.579469999997</v>
      </c>
      <c r="C57" s="36">
        <v>1808.5859700000001</v>
      </c>
      <c r="D57" s="36">
        <v>599.60341000000005</v>
      </c>
    </row>
    <row r="58" spans="1:4" x14ac:dyDescent="0.3">
      <c r="A58" s="12" t="s">
        <v>103</v>
      </c>
      <c r="B58" s="36">
        <v>978.98059999999998</v>
      </c>
      <c r="C58" s="36">
        <v>553.78141000000005</v>
      </c>
      <c r="D58" s="36">
        <v>208.12143</v>
      </c>
    </row>
    <row r="59" spans="1:4" x14ac:dyDescent="0.3">
      <c r="A59" s="12" t="s">
        <v>104</v>
      </c>
      <c r="B59" s="36">
        <v>859.86828000000003</v>
      </c>
      <c r="C59" s="36">
        <v>423.64645999999999</v>
      </c>
      <c r="D59" s="36">
        <v>127.94123</v>
      </c>
    </row>
    <row r="60" spans="1:4" x14ac:dyDescent="0.3">
      <c r="A60" s="12" t="s">
        <v>105</v>
      </c>
      <c r="B60" s="36">
        <v>759.46675000000005</v>
      </c>
      <c r="C60" s="36">
        <v>471.85951</v>
      </c>
      <c r="D60" s="36">
        <v>152.40024</v>
      </c>
    </row>
    <row r="61" spans="1:4" ht="27.6" x14ac:dyDescent="0.3">
      <c r="A61" s="12" t="s">
        <v>106</v>
      </c>
      <c r="B61" s="36">
        <v>9699.4940700000006</v>
      </c>
      <c r="C61" s="36">
        <v>5997.3299299999999</v>
      </c>
      <c r="D61" s="36">
        <v>2419.5723699999999</v>
      </c>
    </row>
    <row r="62" spans="1:4" s="56" customFormat="1" x14ac:dyDescent="0.3">
      <c r="A62" s="58" t="s">
        <v>111</v>
      </c>
      <c r="B62" s="60">
        <v>290000</v>
      </c>
      <c r="C62" s="60"/>
      <c r="D62" s="60"/>
    </row>
    <row r="63" spans="1:4" x14ac:dyDescent="0.3">
      <c r="A63" s="26" t="s">
        <v>2</v>
      </c>
      <c r="B63" s="37">
        <f>SUM(B21:B62)</f>
        <v>4982318.2776099993</v>
      </c>
      <c r="C63" s="37">
        <v>283523.22521</v>
      </c>
      <c r="D63" s="37">
        <v>87810.984930000006</v>
      </c>
    </row>
  </sheetData>
  <mergeCells count="17">
    <mergeCell ref="A15:C15"/>
    <mergeCell ref="A1:D1"/>
    <mergeCell ref="A2:D2"/>
    <mergeCell ref="A5:C5"/>
    <mergeCell ref="A11:C11"/>
    <mergeCell ref="A19:A20"/>
    <mergeCell ref="B19:B20"/>
    <mergeCell ref="C19:D19"/>
    <mergeCell ref="A6:C6"/>
    <mergeCell ref="A7:C7"/>
    <mergeCell ref="A8:C8"/>
    <mergeCell ref="A9:C9"/>
    <mergeCell ref="A10:C10"/>
    <mergeCell ref="A12:C12"/>
    <mergeCell ref="A13:C13"/>
    <mergeCell ref="A16:C16"/>
    <mergeCell ref="A14:C14"/>
  </mergeCells>
  <pageMargins left="0.70866141732283472" right="0.24" top="0.25" bottom="0.44" header="0.24" footer="0.2"/>
  <pageSetup paperSize="9" scale="68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tabSelected="1" view="pageBreakPreview" zoomScaleNormal="100" zoomScaleSheetLayoutView="100" workbookViewId="0">
      <selection activeCell="G35" sqref="G35"/>
    </sheetView>
  </sheetViews>
  <sheetFormatPr defaultRowHeight="14.4" x14ac:dyDescent="0.3"/>
  <cols>
    <col min="1" max="1" width="38" customWidth="1"/>
    <col min="2" max="2" width="13.109375" customWidth="1"/>
    <col min="3" max="3" width="10.5546875" customWidth="1"/>
    <col min="4" max="4" width="11.44140625" customWidth="1"/>
    <col min="5" max="5" width="13.109375" customWidth="1"/>
    <col min="6" max="6" width="12.33203125" customWidth="1"/>
    <col min="7" max="7" width="11.5546875" customWidth="1"/>
    <col min="8" max="8" width="12.88671875" customWidth="1"/>
    <col min="9" max="9" width="13" customWidth="1"/>
    <col min="10" max="10" width="12.6640625" customWidth="1"/>
    <col min="11" max="11" width="11" customWidth="1"/>
    <col min="12" max="12" width="11.88671875" customWidth="1"/>
    <col min="13" max="13" width="13" customWidth="1"/>
    <col min="14" max="14" width="11.109375" customWidth="1"/>
    <col min="15" max="15" width="11.5546875" customWidth="1"/>
    <col min="16" max="16" width="11.33203125" customWidth="1"/>
  </cols>
  <sheetData>
    <row r="1" spans="1:20" s="16" customFormat="1" ht="15.6" x14ac:dyDescent="0.3">
      <c r="A1" s="19"/>
      <c r="C1" s="17" t="s">
        <v>8</v>
      </c>
    </row>
    <row r="2" spans="1:20" x14ac:dyDescent="0.3">
      <c r="A2" s="20" t="str">
        <f>TEXT(EndData2,"[$-FC19]ДД.ММ.ГГГ")</f>
        <v>00.01.1900</v>
      </c>
      <c r="C2" s="13"/>
      <c r="P2" s="63" t="s">
        <v>7</v>
      </c>
    </row>
    <row r="3" spans="1:20" s="15" customFormat="1" ht="52.8" x14ac:dyDescent="0.25">
      <c r="A3" s="18" t="s">
        <v>18</v>
      </c>
      <c r="B3" s="34" t="s">
        <v>19</v>
      </c>
      <c r="C3" s="35" t="s">
        <v>20</v>
      </c>
      <c r="D3" s="35" t="s">
        <v>21</v>
      </c>
      <c r="E3" s="35" t="s">
        <v>22</v>
      </c>
      <c r="F3" s="35" t="s">
        <v>23</v>
      </c>
      <c r="G3" s="35" t="s">
        <v>24</v>
      </c>
      <c r="H3" s="35" t="s">
        <v>25</v>
      </c>
      <c r="I3" s="35" t="s">
        <v>26</v>
      </c>
      <c r="J3" s="35" t="s">
        <v>27</v>
      </c>
      <c r="K3" s="35" t="s">
        <v>28</v>
      </c>
      <c r="L3" s="35" t="s">
        <v>29</v>
      </c>
      <c r="M3" s="35" t="s">
        <v>30</v>
      </c>
      <c r="N3" s="35" t="s">
        <v>31</v>
      </c>
      <c r="O3" s="35" t="s">
        <v>32</v>
      </c>
      <c r="P3" s="14" t="s">
        <v>6</v>
      </c>
    </row>
    <row r="4" spans="1:20" ht="27.6" x14ac:dyDescent="0.3">
      <c r="A4" s="33" t="s">
        <v>35</v>
      </c>
      <c r="B4" s="38"/>
      <c r="C4" s="38"/>
      <c r="D4" s="38"/>
      <c r="E4" s="38"/>
      <c r="F4" s="38"/>
      <c r="G4" s="38"/>
      <c r="H4" s="38"/>
      <c r="I4" s="38"/>
      <c r="J4" s="38">
        <v>1501.1659999999999</v>
      </c>
      <c r="K4" s="38">
        <v>199.5</v>
      </c>
      <c r="L4" s="38"/>
      <c r="M4" s="38"/>
      <c r="N4" s="38"/>
      <c r="O4" s="38"/>
      <c r="P4" s="39">
        <v>1700.6659999999999</v>
      </c>
      <c r="Q4" s="32"/>
      <c r="R4" s="32"/>
      <c r="S4" s="32"/>
      <c r="T4" s="32"/>
    </row>
    <row r="5" spans="1:20" ht="41.4" x14ac:dyDescent="0.3">
      <c r="A5" s="33" t="s">
        <v>36</v>
      </c>
      <c r="B5" s="38"/>
      <c r="C5" s="38">
        <v>22917.081999999999</v>
      </c>
      <c r="D5" s="38">
        <v>19052.831999999999</v>
      </c>
      <c r="E5" s="38">
        <v>8315.5</v>
      </c>
      <c r="F5" s="38">
        <v>8850.2999999999993</v>
      </c>
      <c r="G5" s="38">
        <v>23873.666700000002</v>
      </c>
      <c r="H5" s="38">
        <v>11000</v>
      </c>
      <c r="I5" s="38">
        <v>10000</v>
      </c>
      <c r="J5" s="38">
        <v>2125.5839999999998</v>
      </c>
      <c r="K5" s="38">
        <v>4983.9160000000002</v>
      </c>
      <c r="L5" s="38"/>
      <c r="M5" s="38">
        <v>7785</v>
      </c>
      <c r="N5" s="38">
        <v>15081.25</v>
      </c>
      <c r="O5" s="38">
        <v>16123.15</v>
      </c>
      <c r="P5" s="39">
        <v>150108.2807</v>
      </c>
      <c r="Q5" s="32"/>
      <c r="R5" s="32"/>
      <c r="S5" s="32"/>
      <c r="T5" s="32"/>
    </row>
    <row r="6" spans="1:20" ht="41.4" x14ac:dyDescent="0.3">
      <c r="A6" s="33" t="s">
        <v>37</v>
      </c>
      <c r="B6" s="38">
        <v>1223.82</v>
      </c>
      <c r="C6" s="38">
        <v>350</v>
      </c>
      <c r="D6" s="38">
        <v>75</v>
      </c>
      <c r="E6" s="38"/>
      <c r="F6" s="38"/>
      <c r="G6" s="38"/>
      <c r="H6" s="38"/>
      <c r="I6" s="38"/>
      <c r="J6" s="38">
        <v>217.625</v>
      </c>
      <c r="K6" s="38"/>
      <c r="L6" s="38"/>
      <c r="M6" s="38">
        <v>200</v>
      </c>
      <c r="N6" s="38">
        <v>6765</v>
      </c>
      <c r="O6" s="38">
        <v>170</v>
      </c>
      <c r="P6" s="39">
        <v>9001.4449999999997</v>
      </c>
      <c r="Q6" s="32"/>
      <c r="R6" s="32"/>
      <c r="S6" s="32"/>
      <c r="T6" s="32"/>
    </row>
    <row r="7" spans="1:20" ht="69" x14ac:dyDescent="0.3">
      <c r="A7" s="33" t="s">
        <v>38</v>
      </c>
      <c r="B7" s="38">
        <v>86640.998489999998</v>
      </c>
      <c r="C7" s="38">
        <v>77800.728000000003</v>
      </c>
      <c r="D7" s="38">
        <v>44492</v>
      </c>
      <c r="E7" s="38">
        <v>14636</v>
      </c>
      <c r="F7" s="38">
        <v>5373</v>
      </c>
      <c r="G7" s="38">
        <v>27732.25</v>
      </c>
      <c r="H7" s="38">
        <v>20000</v>
      </c>
      <c r="I7" s="38">
        <v>7000</v>
      </c>
      <c r="J7" s="38">
        <v>29489.260999999999</v>
      </c>
      <c r="K7" s="38">
        <v>4867.5829999999996</v>
      </c>
      <c r="L7" s="38">
        <v>15174.3</v>
      </c>
      <c r="M7" s="38">
        <v>16427.25</v>
      </c>
      <c r="N7" s="38">
        <v>13203.952509999999</v>
      </c>
      <c r="O7" s="38">
        <v>19556.082999999999</v>
      </c>
      <c r="P7" s="39">
        <v>382393.40600000002</v>
      </c>
      <c r="Q7" s="32"/>
      <c r="R7" s="32"/>
      <c r="S7" s="32"/>
      <c r="T7" s="32"/>
    </row>
    <row r="8" spans="1:20" ht="124.2" x14ac:dyDescent="0.3">
      <c r="A8" s="33" t="s">
        <v>39</v>
      </c>
      <c r="B8" s="38">
        <v>55809.822999999997</v>
      </c>
      <c r="C8" s="38">
        <v>23392.27</v>
      </c>
      <c r="D8" s="38">
        <v>7397.61</v>
      </c>
      <c r="E8" s="38">
        <v>4146.576</v>
      </c>
      <c r="F8" s="38">
        <v>1254.42</v>
      </c>
      <c r="G8" s="38">
        <v>7299.0119999999997</v>
      </c>
      <c r="H8" s="38">
        <v>1874.124</v>
      </c>
      <c r="I8" s="38">
        <v>487.3</v>
      </c>
      <c r="J8" s="38">
        <v>24715.56</v>
      </c>
      <c r="K8" s="38">
        <v>2390.4499999999998</v>
      </c>
      <c r="L8" s="38">
        <v>6256.4390000000003</v>
      </c>
      <c r="M8" s="38">
        <v>3392.6469999999999</v>
      </c>
      <c r="N8" s="38">
        <v>3415.5810000000001</v>
      </c>
      <c r="O8" s="38">
        <v>4576.482</v>
      </c>
      <c r="P8" s="39">
        <v>146408.29399999999</v>
      </c>
      <c r="Q8" s="32"/>
      <c r="R8" s="32"/>
      <c r="S8" s="32"/>
      <c r="T8" s="32"/>
    </row>
    <row r="9" spans="1:20" ht="55.2" x14ac:dyDescent="0.3">
      <c r="A9" s="33" t="s">
        <v>40</v>
      </c>
      <c r="B9" s="38">
        <v>9850.1783699999996</v>
      </c>
      <c r="C9" s="38">
        <v>6487.7673999999997</v>
      </c>
      <c r="D9" s="38"/>
      <c r="E9" s="38"/>
      <c r="F9" s="38"/>
      <c r="G9" s="38"/>
      <c r="H9" s="38"/>
      <c r="I9" s="38"/>
      <c r="J9" s="38"/>
      <c r="K9" s="38">
        <v>454.12831999999997</v>
      </c>
      <c r="L9" s="38"/>
      <c r="M9" s="38"/>
      <c r="N9" s="38">
        <v>4299.57</v>
      </c>
      <c r="O9" s="38"/>
      <c r="P9" s="39">
        <v>21091.644090000002</v>
      </c>
      <c r="Q9" s="32"/>
      <c r="R9" s="32"/>
      <c r="S9" s="32"/>
      <c r="T9" s="32"/>
    </row>
    <row r="10" spans="1:20" ht="96.6" x14ac:dyDescent="0.3">
      <c r="A10" s="33" t="s">
        <v>41</v>
      </c>
      <c r="B10" s="38">
        <v>191.76499999999999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9">
        <v>191.76499999999999</v>
      </c>
      <c r="Q10" s="32"/>
      <c r="R10" s="32"/>
      <c r="S10" s="32"/>
      <c r="T10" s="32"/>
    </row>
    <row r="11" spans="1:20" ht="82.8" x14ac:dyDescent="0.3">
      <c r="A11" s="33" t="s">
        <v>42</v>
      </c>
      <c r="B11" s="38"/>
      <c r="C11" s="38">
        <v>4386.0829999999996</v>
      </c>
      <c r="D11" s="38">
        <v>652.75</v>
      </c>
      <c r="E11" s="38">
        <v>561.4</v>
      </c>
      <c r="F11" s="38">
        <v>166.3</v>
      </c>
      <c r="G11" s="38">
        <v>654.33333000000005</v>
      </c>
      <c r="H11" s="38">
        <v>200</v>
      </c>
      <c r="I11" s="38">
        <v>50</v>
      </c>
      <c r="J11" s="38"/>
      <c r="K11" s="38"/>
      <c r="L11" s="38">
        <v>265.58332999999999</v>
      </c>
      <c r="M11" s="38">
        <v>247.75</v>
      </c>
      <c r="N11" s="38">
        <v>246.33332999999999</v>
      </c>
      <c r="O11" s="38">
        <v>136.666</v>
      </c>
      <c r="P11" s="39">
        <v>7567.1989899999999</v>
      </c>
      <c r="Q11" s="32"/>
      <c r="R11" s="32"/>
      <c r="S11" s="32"/>
      <c r="T11" s="32"/>
    </row>
    <row r="12" spans="1:20" ht="96.6" x14ac:dyDescent="0.3">
      <c r="A12" s="33" t="s">
        <v>43</v>
      </c>
      <c r="B12" s="38">
        <v>1119.5999999999999</v>
      </c>
      <c r="C12" s="38">
        <v>268.66699999999997</v>
      </c>
      <c r="D12" s="38">
        <v>179.166</v>
      </c>
      <c r="E12" s="38">
        <v>97.8</v>
      </c>
      <c r="F12" s="38">
        <v>74.5</v>
      </c>
      <c r="G12" s="38">
        <v>89.583330000000004</v>
      </c>
      <c r="H12" s="38">
        <v>67.98742</v>
      </c>
      <c r="I12" s="38">
        <v>170</v>
      </c>
      <c r="J12" s="38">
        <v>102.416</v>
      </c>
      <c r="K12" s="38"/>
      <c r="L12" s="38"/>
      <c r="M12" s="38">
        <v>90.75</v>
      </c>
      <c r="N12" s="38">
        <v>309.28251</v>
      </c>
      <c r="O12" s="38">
        <v>82.643249999999995</v>
      </c>
      <c r="P12" s="39">
        <v>2652.3955099999998</v>
      </c>
      <c r="Q12" s="32"/>
      <c r="R12" s="32"/>
      <c r="S12" s="32"/>
      <c r="T12" s="32"/>
    </row>
    <row r="13" spans="1:20" ht="69" x14ac:dyDescent="0.3">
      <c r="A13" s="33" t="s">
        <v>44</v>
      </c>
      <c r="B13" s="38">
        <v>409.5</v>
      </c>
      <c r="C13" s="38">
        <v>337.56655999999998</v>
      </c>
      <c r="D13" s="38">
        <v>400</v>
      </c>
      <c r="E13" s="38">
        <v>350</v>
      </c>
      <c r="F13" s="38">
        <v>76.8</v>
      </c>
      <c r="G13" s="38">
        <v>350</v>
      </c>
      <c r="H13" s="38">
        <v>60.941600000000001</v>
      </c>
      <c r="I13" s="38">
        <v>32</v>
      </c>
      <c r="J13" s="38">
        <v>356.16500000000002</v>
      </c>
      <c r="K13" s="38"/>
      <c r="L13" s="38">
        <v>60.014000000000003</v>
      </c>
      <c r="M13" s="38">
        <v>73</v>
      </c>
      <c r="N13" s="38">
        <v>76.411000000000001</v>
      </c>
      <c r="O13" s="38">
        <v>72.46208</v>
      </c>
      <c r="P13" s="39">
        <v>2654.86024</v>
      </c>
      <c r="Q13" s="32"/>
      <c r="R13" s="32"/>
      <c r="S13" s="32"/>
      <c r="T13" s="32"/>
    </row>
    <row r="14" spans="1:20" ht="82.8" x14ac:dyDescent="0.3">
      <c r="A14" s="33" t="s">
        <v>45</v>
      </c>
      <c r="B14" s="38">
        <v>2009.79</v>
      </c>
      <c r="C14" s="38">
        <v>738.01199999999994</v>
      </c>
      <c r="D14" s="38">
        <v>239</v>
      </c>
      <c r="E14" s="38">
        <v>139</v>
      </c>
      <c r="F14" s="38">
        <v>116.1</v>
      </c>
      <c r="G14" s="38">
        <v>213</v>
      </c>
      <c r="H14" s="38">
        <v>91.64228</v>
      </c>
      <c r="I14" s="38">
        <v>96</v>
      </c>
      <c r="J14" s="38">
        <v>635.99900000000002</v>
      </c>
      <c r="K14" s="38">
        <v>273.31400000000002</v>
      </c>
      <c r="L14" s="38">
        <v>129.01300000000001</v>
      </c>
      <c r="M14" s="38">
        <v>308.5</v>
      </c>
      <c r="N14" s="38">
        <v>37.755000000000003</v>
      </c>
      <c r="O14" s="38">
        <v>132.20533</v>
      </c>
      <c r="P14" s="39">
        <v>5159.33061</v>
      </c>
      <c r="Q14" s="32"/>
      <c r="R14" s="32"/>
      <c r="S14" s="32"/>
      <c r="T14" s="32"/>
    </row>
    <row r="15" spans="1:20" ht="124.2" x14ac:dyDescent="0.3">
      <c r="A15" s="33" t="s">
        <v>46</v>
      </c>
      <c r="B15" s="38">
        <v>15414.443380000001</v>
      </c>
      <c r="C15" s="38">
        <v>2170.3000000000002</v>
      </c>
      <c r="D15" s="38">
        <v>186.416</v>
      </c>
      <c r="E15" s="38"/>
      <c r="F15" s="38"/>
      <c r="G15" s="38"/>
      <c r="H15" s="38"/>
      <c r="I15" s="38"/>
      <c r="J15" s="38">
        <v>20</v>
      </c>
      <c r="K15" s="38"/>
      <c r="L15" s="38"/>
      <c r="M15" s="38"/>
      <c r="N15" s="38"/>
      <c r="O15" s="38"/>
      <c r="P15" s="39">
        <v>17791.159380000001</v>
      </c>
      <c r="Q15" s="32"/>
      <c r="R15" s="32"/>
      <c r="S15" s="32"/>
      <c r="T15" s="32"/>
    </row>
    <row r="16" spans="1:20" ht="110.4" x14ac:dyDescent="0.3">
      <c r="A16" s="33" t="s">
        <v>47</v>
      </c>
      <c r="B16" s="38"/>
      <c r="C16" s="38">
        <v>4923.75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9">
        <v>4923.75</v>
      </c>
      <c r="Q16" s="32"/>
      <c r="R16" s="32"/>
      <c r="S16" s="32"/>
      <c r="T16" s="32"/>
    </row>
    <row r="17" spans="1:20" ht="110.4" x14ac:dyDescent="0.3">
      <c r="A17" s="33" t="s">
        <v>48</v>
      </c>
      <c r="B17" s="38">
        <v>237.9</v>
      </c>
      <c r="C17" s="38">
        <v>171.33332999999999</v>
      </c>
      <c r="D17" s="38"/>
      <c r="E17" s="38"/>
      <c r="F17" s="38"/>
      <c r="G17" s="38">
        <v>27.754999999999999</v>
      </c>
      <c r="H17" s="38"/>
      <c r="I17" s="38"/>
      <c r="J17" s="38">
        <v>57</v>
      </c>
      <c r="K17" s="38"/>
      <c r="L17" s="38"/>
      <c r="M17" s="38">
        <v>9.5</v>
      </c>
      <c r="N17" s="38"/>
      <c r="O17" s="38"/>
      <c r="P17" s="39">
        <v>503.48833000000002</v>
      </c>
      <c r="Q17" s="32"/>
      <c r="R17" s="32"/>
      <c r="S17" s="32"/>
      <c r="T17" s="32"/>
    </row>
    <row r="18" spans="1:20" ht="358.8" x14ac:dyDescent="0.3">
      <c r="A18" s="33" t="s">
        <v>49</v>
      </c>
      <c r="B18" s="38">
        <v>18290</v>
      </c>
      <c r="C18" s="38">
        <v>13131.58339</v>
      </c>
      <c r="D18" s="38">
        <v>2680</v>
      </c>
      <c r="E18" s="38">
        <v>2050</v>
      </c>
      <c r="F18" s="38">
        <v>350</v>
      </c>
      <c r="G18" s="38">
        <v>3235.3</v>
      </c>
      <c r="H18" s="38">
        <v>1137.07475</v>
      </c>
      <c r="I18" s="38">
        <v>111.5</v>
      </c>
      <c r="J18" s="38">
        <v>5550</v>
      </c>
      <c r="K18" s="38">
        <v>1633.3320000000001</v>
      </c>
      <c r="L18" s="38">
        <v>1200</v>
      </c>
      <c r="M18" s="38">
        <v>1700</v>
      </c>
      <c r="N18" s="38">
        <v>1682.8047099999999</v>
      </c>
      <c r="O18" s="38">
        <v>1400</v>
      </c>
      <c r="P18" s="39">
        <v>54151.594850000001</v>
      </c>
      <c r="Q18" s="32"/>
      <c r="R18" s="32"/>
      <c r="S18" s="32"/>
      <c r="T18" s="32"/>
    </row>
    <row r="19" spans="1:20" ht="179.4" x14ac:dyDescent="0.3">
      <c r="A19" s="33" t="s">
        <v>50</v>
      </c>
      <c r="B19" s="38">
        <v>129282.01744</v>
      </c>
      <c r="C19" s="38">
        <v>99000</v>
      </c>
      <c r="D19" s="38">
        <v>24610</v>
      </c>
      <c r="E19" s="38">
        <v>11059</v>
      </c>
      <c r="F19" s="38">
        <v>5505</v>
      </c>
      <c r="G19" s="38">
        <v>31246.611000000001</v>
      </c>
      <c r="H19" s="38">
        <v>10173.833000000001</v>
      </c>
      <c r="I19" s="38">
        <v>3155</v>
      </c>
      <c r="J19" s="38">
        <v>26003.3</v>
      </c>
      <c r="K19" s="38">
        <v>7371.12</v>
      </c>
      <c r="L19" s="38">
        <v>20000</v>
      </c>
      <c r="M19" s="38">
        <v>14116.71</v>
      </c>
      <c r="N19" s="38">
        <v>19928.131000000001</v>
      </c>
      <c r="O19" s="38">
        <v>18638.13233</v>
      </c>
      <c r="P19" s="39">
        <v>420088.85476999998</v>
      </c>
      <c r="Q19" s="32"/>
      <c r="R19" s="32"/>
      <c r="S19" s="32"/>
      <c r="T19" s="32"/>
    </row>
    <row r="20" spans="1:20" ht="110.4" x14ac:dyDescent="0.3">
      <c r="A20" s="33" t="s">
        <v>51</v>
      </c>
      <c r="B20" s="38">
        <v>10800</v>
      </c>
      <c r="C20" s="38">
        <v>4879.8320000000003</v>
      </c>
      <c r="D20" s="38">
        <v>950</v>
      </c>
      <c r="E20" s="38">
        <v>280</v>
      </c>
      <c r="F20" s="38">
        <v>380</v>
      </c>
      <c r="G20" s="38">
        <v>1881.91</v>
      </c>
      <c r="H20" s="38">
        <v>1079</v>
      </c>
      <c r="I20" s="38">
        <v>80</v>
      </c>
      <c r="J20" s="38">
        <v>1640</v>
      </c>
      <c r="K20" s="38">
        <v>850</v>
      </c>
      <c r="L20" s="38"/>
      <c r="M20" s="38">
        <v>1036.5</v>
      </c>
      <c r="N20" s="38">
        <v>472.92599999999999</v>
      </c>
      <c r="O20" s="38">
        <v>600</v>
      </c>
      <c r="P20" s="39">
        <v>24930.168000000001</v>
      </c>
      <c r="Q20" s="32"/>
      <c r="R20" s="32"/>
      <c r="S20" s="32"/>
      <c r="T20" s="32"/>
    </row>
    <row r="21" spans="1:20" ht="151.80000000000001" x14ac:dyDescent="0.3">
      <c r="A21" s="33" t="s">
        <v>52</v>
      </c>
      <c r="B21" s="38">
        <v>95.820939999999993</v>
      </c>
      <c r="C21" s="38">
        <v>40.960360000000001</v>
      </c>
      <c r="D21" s="38"/>
      <c r="E21" s="38"/>
      <c r="F21" s="38"/>
      <c r="G21" s="38"/>
      <c r="H21" s="38">
        <v>3.7210000000000001</v>
      </c>
      <c r="I21" s="38"/>
      <c r="J21" s="38">
        <v>14.898999999999999</v>
      </c>
      <c r="K21" s="38">
        <v>4.0101599999999999</v>
      </c>
      <c r="L21" s="38"/>
      <c r="M21" s="38">
        <v>7.2</v>
      </c>
      <c r="N21" s="38"/>
      <c r="O21" s="38"/>
      <c r="P21" s="39">
        <v>166.61145999999999</v>
      </c>
      <c r="Q21" s="32"/>
      <c r="R21" s="32"/>
      <c r="S21" s="32"/>
      <c r="T21" s="32"/>
    </row>
    <row r="22" spans="1:20" ht="138" x14ac:dyDescent="0.3">
      <c r="A22" s="33" t="s">
        <v>53</v>
      </c>
      <c r="B22" s="38">
        <v>9027.25</v>
      </c>
      <c r="C22" s="38">
        <v>2222</v>
      </c>
      <c r="D22" s="38">
        <v>456</v>
      </c>
      <c r="E22" s="38">
        <v>90</v>
      </c>
      <c r="F22" s="38">
        <v>95</v>
      </c>
      <c r="G22" s="38">
        <v>245.68</v>
      </c>
      <c r="H22" s="38">
        <v>67.043999999999997</v>
      </c>
      <c r="I22" s="38">
        <v>20</v>
      </c>
      <c r="J22" s="38">
        <v>1206</v>
      </c>
      <c r="K22" s="38">
        <v>331.32499999999999</v>
      </c>
      <c r="L22" s="38">
        <v>300</v>
      </c>
      <c r="M22" s="38">
        <v>254.3</v>
      </c>
      <c r="N22" s="38">
        <v>413</v>
      </c>
      <c r="O22" s="38">
        <v>476.27632999999997</v>
      </c>
      <c r="P22" s="39">
        <v>15203.875330000001</v>
      </c>
      <c r="Q22" s="32"/>
      <c r="R22" s="32"/>
      <c r="S22" s="32"/>
      <c r="T22" s="32"/>
    </row>
    <row r="23" spans="1:20" ht="138" x14ac:dyDescent="0.3">
      <c r="A23" s="33" t="s">
        <v>54</v>
      </c>
      <c r="B23" s="38">
        <v>47868.96413</v>
      </c>
      <c r="C23" s="38">
        <v>50380.536999999997</v>
      </c>
      <c r="D23" s="38">
        <v>9798.2990000000009</v>
      </c>
      <c r="E23" s="38">
        <v>5560</v>
      </c>
      <c r="F23" s="38">
        <v>2150</v>
      </c>
      <c r="G23" s="38">
        <v>6311.3</v>
      </c>
      <c r="H23" s="38">
        <v>2741.0830000000001</v>
      </c>
      <c r="I23" s="38">
        <v>1313.6</v>
      </c>
      <c r="J23" s="38">
        <v>16638.7</v>
      </c>
      <c r="K23" s="38">
        <v>6124.8</v>
      </c>
      <c r="L23" s="38">
        <v>4341.5259999999998</v>
      </c>
      <c r="M23" s="38">
        <v>3554.39</v>
      </c>
      <c r="N23" s="38">
        <v>5636</v>
      </c>
      <c r="O23" s="38">
        <v>4555.5079999999998</v>
      </c>
      <c r="P23" s="39">
        <v>166974.70713</v>
      </c>
      <c r="Q23" s="32"/>
      <c r="R23" s="32"/>
      <c r="S23" s="32"/>
      <c r="T23" s="32"/>
    </row>
    <row r="24" spans="1:20" ht="82.8" x14ac:dyDescent="0.3">
      <c r="A24" s="33" t="s">
        <v>55</v>
      </c>
      <c r="B24" s="38">
        <v>52539.991399999999</v>
      </c>
      <c r="C24" s="38">
        <v>6996</v>
      </c>
      <c r="D24" s="38">
        <v>3281.5</v>
      </c>
      <c r="E24" s="38">
        <v>1910</v>
      </c>
      <c r="F24" s="38">
        <v>433.83</v>
      </c>
      <c r="G24" s="38">
        <v>3600</v>
      </c>
      <c r="H24" s="38">
        <v>296.21366999999998</v>
      </c>
      <c r="I24" s="38">
        <v>67</v>
      </c>
      <c r="J24" s="38">
        <v>2348.6284999999998</v>
      </c>
      <c r="K24" s="38">
        <v>494.5</v>
      </c>
      <c r="L24" s="38">
        <v>100</v>
      </c>
      <c r="M24" s="38">
        <v>744.38</v>
      </c>
      <c r="N24" s="38">
        <v>1210.5656200000001</v>
      </c>
      <c r="O24" s="38">
        <v>2314.3820000000001</v>
      </c>
      <c r="P24" s="39">
        <v>76336.991190000001</v>
      </c>
      <c r="Q24" s="32"/>
      <c r="R24" s="32"/>
      <c r="S24" s="32"/>
      <c r="T24" s="32"/>
    </row>
    <row r="25" spans="1:20" ht="110.4" x14ac:dyDescent="0.3">
      <c r="A25" s="33" t="s">
        <v>56</v>
      </c>
      <c r="B25" s="38">
        <v>1610.2493099999999</v>
      </c>
      <c r="C25" s="38">
        <v>1351.4190000000001</v>
      </c>
      <c r="D25" s="38">
        <v>253</v>
      </c>
      <c r="E25" s="38">
        <v>180</v>
      </c>
      <c r="F25" s="38">
        <v>55</v>
      </c>
      <c r="G25" s="38">
        <v>277.32</v>
      </c>
      <c r="H25" s="38">
        <v>91</v>
      </c>
      <c r="I25" s="38">
        <v>25</v>
      </c>
      <c r="J25" s="38">
        <v>377.7</v>
      </c>
      <c r="K25" s="38">
        <v>70.927000000000007</v>
      </c>
      <c r="L25" s="38">
        <v>159.06700000000001</v>
      </c>
      <c r="M25" s="38">
        <v>114.3</v>
      </c>
      <c r="N25" s="38">
        <v>126</v>
      </c>
      <c r="O25" s="38">
        <v>123.2439</v>
      </c>
      <c r="P25" s="39">
        <v>4814.2262099999998</v>
      </c>
      <c r="Q25" s="32"/>
      <c r="R25" s="32"/>
      <c r="S25" s="32"/>
      <c r="T25" s="32"/>
    </row>
    <row r="26" spans="1:20" ht="82.8" x14ac:dyDescent="0.3">
      <c r="A26" s="33" t="s">
        <v>57</v>
      </c>
      <c r="B26" s="38">
        <v>959.79503</v>
      </c>
      <c r="C26" s="38">
        <v>1353.55</v>
      </c>
      <c r="D26" s="38">
        <v>108.691</v>
      </c>
      <c r="E26" s="38"/>
      <c r="F26" s="38"/>
      <c r="G26" s="38">
        <v>200</v>
      </c>
      <c r="H26" s="38"/>
      <c r="I26" s="38"/>
      <c r="J26" s="38">
        <v>96</v>
      </c>
      <c r="K26" s="38"/>
      <c r="L26" s="38"/>
      <c r="M26" s="38">
        <v>150</v>
      </c>
      <c r="N26" s="38"/>
      <c r="O26" s="38"/>
      <c r="P26" s="39">
        <v>2868.0360300000002</v>
      </c>
      <c r="Q26" s="32"/>
      <c r="R26" s="32"/>
      <c r="S26" s="32"/>
      <c r="T26" s="32"/>
    </row>
    <row r="27" spans="1:20" ht="193.2" x14ac:dyDescent="0.3">
      <c r="A27" s="33" t="s">
        <v>58</v>
      </c>
      <c r="B27" s="38">
        <v>325.5</v>
      </c>
      <c r="C27" s="38">
        <v>206.7</v>
      </c>
      <c r="D27" s="38"/>
      <c r="E27" s="38"/>
      <c r="F27" s="38"/>
      <c r="G27" s="38"/>
      <c r="H27" s="38"/>
      <c r="I27" s="38"/>
      <c r="J27" s="38">
        <v>229.833</v>
      </c>
      <c r="K27" s="38"/>
      <c r="L27" s="38"/>
      <c r="M27" s="38"/>
      <c r="N27" s="38"/>
      <c r="O27" s="38"/>
      <c r="P27" s="39">
        <v>762.03300000000002</v>
      </c>
      <c r="Q27" s="32"/>
      <c r="R27" s="32"/>
      <c r="S27" s="32"/>
      <c r="T27" s="32"/>
    </row>
    <row r="28" spans="1:20" ht="55.2" x14ac:dyDescent="0.3">
      <c r="A28" s="33" t="s">
        <v>59</v>
      </c>
      <c r="B28" s="38"/>
      <c r="C28" s="38"/>
      <c r="D28" s="38"/>
      <c r="E28" s="38"/>
      <c r="F28" s="38"/>
      <c r="G28" s="38"/>
      <c r="H28" s="38"/>
      <c r="I28" s="38"/>
      <c r="J28" s="38">
        <v>36166</v>
      </c>
      <c r="K28" s="38"/>
      <c r="L28" s="38"/>
      <c r="M28" s="38"/>
      <c r="N28" s="38"/>
      <c r="O28" s="38"/>
      <c r="P28" s="39">
        <v>36166</v>
      </c>
      <c r="Q28" s="32"/>
      <c r="R28" s="32"/>
      <c r="S28" s="32"/>
      <c r="T28" s="32"/>
    </row>
    <row r="29" spans="1:20" ht="41.4" x14ac:dyDescent="0.3">
      <c r="A29" s="33" t="s">
        <v>60</v>
      </c>
      <c r="B29" s="38"/>
      <c r="C29" s="38">
        <v>7.4999999999999997E-2</v>
      </c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9">
        <v>7.4999999999999997E-2</v>
      </c>
      <c r="Q29" s="32"/>
      <c r="R29" s="32"/>
      <c r="S29" s="32"/>
      <c r="T29" s="32"/>
    </row>
    <row r="30" spans="1:20" ht="82.8" x14ac:dyDescent="0.3">
      <c r="A30" s="33" t="s">
        <v>61</v>
      </c>
      <c r="B30" s="38">
        <v>28540.154869999998</v>
      </c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9">
        <v>28540.154869999998</v>
      </c>
      <c r="Q30" s="32"/>
      <c r="R30" s="32"/>
      <c r="S30" s="32"/>
      <c r="T30" s="32"/>
    </row>
    <row r="31" spans="1:20" ht="41.4" x14ac:dyDescent="0.3">
      <c r="A31" s="33" t="s">
        <v>62</v>
      </c>
      <c r="B31" s="38">
        <v>26.814540000000001</v>
      </c>
      <c r="C31" s="38">
        <v>167.80542</v>
      </c>
      <c r="D31" s="38"/>
      <c r="E31" s="38"/>
      <c r="F31" s="38"/>
      <c r="G31" s="38"/>
      <c r="H31" s="38">
        <v>55.935139999999997</v>
      </c>
      <c r="I31" s="38"/>
      <c r="J31" s="38">
        <v>80.443619999999996</v>
      </c>
      <c r="K31" s="38">
        <v>55.935139999999997</v>
      </c>
      <c r="L31" s="38"/>
      <c r="M31" s="38">
        <v>110.71725000000001</v>
      </c>
      <c r="N31" s="38"/>
      <c r="O31" s="38"/>
      <c r="P31" s="39">
        <v>497.65111000000002</v>
      </c>
      <c r="Q31" s="32"/>
      <c r="R31" s="32"/>
      <c r="S31" s="32"/>
      <c r="T31" s="32"/>
    </row>
    <row r="32" spans="1:20" ht="55.2" x14ac:dyDescent="0.3">
      <c r="A32" s="33" t="s">
        <v>63</v>
      </c>
      <c r="B32" s="38"/>
      <c r="C32" s="38"/>
      <c r="D32" s="38">
        <v>257.66662000000002</v>
      </c>
      <c r="E32" s="38">
        <v>106.46666</v>
      </c>
      <c r="F32" s="38">
        <v>44.566659999999999</v>
      </c>
      <c r="G32" s="38">
        <v>179.26666</v>
      </c>
      <c r="H32" s="38">
        <v>74.150000000000006</v>
      </c>
      <c r="I32" s="38">
        <v>16.149999999999999</v>
      </c>
      <c r="J32" s="38">
        <v>379.8</v>
      </c>
      <c r="K32" s="38">
        <v>50.85</v>
      </c>
      <c r="L32" s="38">
        <v>102.63330000000001</v>
      </c>
      <c r="M32" s="38">
        <v>107.6</v>
      </c>
      <c r="N32" s="38">
        <v>92.316659999999999</v>
      </c>
      <c r="O32" s="38">
        <v>38.700000000000003</v>
      </c>
      <c r="P32" s="39">
        <v>1450.1665599999999</v>
      </c>
      <c r="Q32" s="32"/>
      <c r="R32" s="32"/>
      <c r="S32" s="32"/>
      <c r="T32" s="32"/>
    </row>
    <row r="33" spans="1:20" ht="27.6" x14ac:dyDescent="0.3">
      <c r="A33" s="33" t="s">
        <v>64</v>
      </c>
      <c r="B33" s="38">
        <v>54201.846819999999</v>
      </c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>
        <v>1725.40527</v>
      </c>
      <c r="O33" s="38"/>
      <c r="P33" s="39">
        <v>55927.252090000002</v>
      </c>
      <c r="Q33" s="32"/>
      <c r="R33" s="32"/>
      <c r="S33" s="32"/>
      <c r="T33" s="32"/>
    </row>
    <row r="34" spans="1:20" s="56" customFormat="1" x14ac:dyDescent="0.3">
      <c r="A34" s="58" t="s">
        <v>112</v>
      </c>
      <c r="B34" s="61">
        <v>108862.39999999999</v>
      </c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2">
        <f>SUM(B34:O34)</f>
        <v>108862.39999999999</v>
      </c>
      <c r="Q34" s="59"/>
      <c r="R34" s="59"/>
      <c r="S34" s="59"/>
      <c r="T34" s="59"/>
    </row>
    <row r="35" spans="1:20" x14ac:dyDescent="0.3">
      <c r="A35" s="30" t="s">
        <v>65</v>
      </c>
      <c r="B35" s="39">
        <f>SUM(B4:B34)</f>
        <v>635338.62271999998</v>
      </c>
      <c r="C35" s="62">
        <f t="shared" ref="C35:P35" si="0">SUM(C4:C34)</f>
        <v>323674.02146000002</v>
      </c>
      <c r="D35" s="62">
        <f t="shared" si="0"/>
        <v>115069.93062</v>
      </c>
      <c r="E35" s="62">
        <f t="shared" si="0"/>
        <v>49481.742659999996</v>
      </c>
      <c r="F35" s="62">
        <f t="shared" si="0"/>
        <v>24924.81666</v>
      </c>
      <c r="G35" s="62">
        <f t="shared" si="0"/>
        <v>107416.98802</v>
      </c>
      <c r="H35" s="62">
        <f t="shared" si="0"/>
        <v>49013.749859999996</v>
      </c>
      <c r="I35" s="62">
        <f t="shared" si="0"/>
        <v>22623.55</v>
      </c>
      <c r="J35" s="62">
        <f t="shared" si="0"/>
        <v>149952.08012</v>
      </c>
      <c r="K35" s="62">
        <f t="shared" si="0"/>
        <v>30155.690620000001</v>
      </c>
      <c r="L35" s="62">
        <f t="shared" si="0"/>
        <v>48088.575629999999</v>
      </c>
      <c r="M35" s="62">
        <f t="shared" si="0"/>
        <v>50430.494250000003</v>
      </c>
      <c r="N35" s="62">
        <f t="shared" si="0"/>
        <v>74722.284609999988</v>
      </c>
      <c r="O35" s="62">
        <f t="shared" si="0"/>
        <v>68995.934219999981</v>
      </c>
      <c r="P35" s="62">
        <f t="shared" si="0"/>
        <v>1749888.4814499998</v>
      </c>
      <c r="Q35" s="31"/>
      <c r="R35" s="31"/>
      <c r="S35" s="31"/>
      <c r="T35" s="31"/>
    </row>
  </sheetData>
  <pageMargins left="0.35" right="0.2" top="0.37" bottom="0.3" header="0.17" footer="0.17"/>
  <pageSetup paperSize="9" scale="6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13</vt:i4>
      </vt:variant>
    </vt:vector>
  </HeadingPairs>
  <TitlesOfParts>
    <vt:vector size="15" baseType="lpstr">
      <vt:lpstr>Бюджетополучатели</vt:lpstr>
      <vt:lpstr>Муниципальные районы</vt:lpstr>
      <vt:lpstr>Date</vt:lpstr>
      <vt:lpstr>EndData</vt:lpstr>
      <vt:lpstr>EndData1</vt:lpstr>
      <vt:lpstr>EndData2</vt:lpstr>
      <vt:lpstr>EndDate</vt:lpstr>
      <vt:lpstr>period</vt:lpstr>
      <vt:lpstr>StartData</vt:lpstr>
      <vt:lpstr>StartData1</vt:lpstr>
      <vt:lpstr>Year</vt:lpstr>
      <vt:lpstr>Бюджетополучатели!Заголовки_для_печати</vt:lpstr>
      <vt:lpstr>'Муниципальные районы'!Заголовки_для_печати</vt:lpstr>
      <vt:lpstr>Бюджетополучатели!Область_печати</vt:lpstr>
      <vt:lpstr>'Муниципальные районы'!Область_печати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2019-04-24T02:17:52Z</dcterms:modified>
</cp:coreProperties>
</file>