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Бюджетополучатели!$20:$21</definedName>
    <definedName name="_xlnm.Print_Titles" localSheetId="1">'Муниципальные районы'!$1:$3</definedName>
    <definedName name="_xlnm.Print_Area" localSheetId="0">Бюджетополучатели!$A$1:$D$65</definedName>
    <definedName name="_xlnm.Print_Area" localSheetId="1">'Муниципальные районы'!$A$1:$P$36</definedName>
  </definedNames>
  <calcPr calcId="162913"/>
</workbook>
</file>

<file path=xl/calcChain.xml><?xml version="1.0" encoding="utf-8"?>
<calcChain xmlns="http://schemas.openxmlformats.org/spreadsheetml/2006/main">
  <c r="B64" i="1" l="1"/>
  <c r="D10" i="1" s="1"/>
  <c r="D9" i="1" s="1"/>
  <c r="D6" i="1" s="1"/>
  <c r="E3" i="1" l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<sst xmlns="http://schemas.openxmlformats.org/spreadsheetml/2006/main" count="116" uniqueCount="115">
  <si>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</si>
  <si>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</si>
  <si>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</si>
  <si>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</si>
  <si>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</si>
  <si>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</si>
  <si>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</si>
  <si>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</si>
  <si>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</si>
  <si>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</si>
  <si>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</si>
  <si>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</si>
  <si>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</si>
  <si>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</si>
  <si>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</si>
  <si>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</si>
  <si>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</si>
  <si>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</si>
  <si>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</si>
  <si>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</si>
  <si>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</si>
  <si>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</si>
  <si>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</si>
  <si>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</si>
  <si>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</si>
  <si>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</si>
  <si>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</si>
  <si>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</si>
  <si>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</si>
  <si>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</si>
  <si>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</si>
  <si>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</si>
  <si>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</si>
  <si>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</si>
  <si>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01.05.2019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</si>
  <si>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</si>
  <si>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</si>
  <si>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</si>
  <si>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</si>
  <si>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</si>
  <si>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</si>
  <si>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</si>
  <si>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</si>
  <si>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</si>
  <si>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</si>
  <si>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</si>
  <si>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</si>
  <si>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</si>
  <si>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</si>
  <si>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</si>
  <si>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</si>
  <si>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</si>
  <si>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</si>
  <si>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</si>
  <si>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</si>
  <si>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</si>
  <si>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</si>
  <si>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</si>
  <si>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</si>
  <si>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</si>
  <si>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</si>
  <si>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</si>
  <si>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</si>
  <si>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</si>
  <si>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</si>
  <si>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</si>
  <si>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</si>
  <si>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</si>
  <si>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</si>
  <si>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</si>
  <si>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</si>
  <si>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</si>
  <si>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</si>
  <si>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</si>
  <si>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</si>
  <si>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</si>
  <si>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</si>
  <si>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</si>
  <si>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</si>
  <si>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</si>
  <si>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</si>
  <si>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</si>
  <si>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</si>
  <si>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</si>
  <si>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</si>
  <si>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</si>
  <si>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</si>
  <si>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</si>
  <si>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</si>
  <si>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</si>
  <si>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</si>
  <si>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</si>
  <si>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</si>
  <si>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</si>
  <si>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</si>
  <si>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</si>
  <si>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</si>
  <si>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</si>
  <si>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</si>
  <si>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</si>
  <si>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</si>
  <si>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</si>
  <si>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</si>
  <si>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</si>
  <si>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</si>
  <si>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</si>
  <si>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30.04.2019</t>
  </si>
  <si>
    <t>01.04.2019</t>
  </si>
  <si>
    <t>Остатки средств на 01.04.2019 года</t>
  </si>
  <si>
    <t>Остатки средств на 01.05.2019 года</t>
  </si>
  <si>
    <t>Иные межбюджетные трансферты на обеспечение членов Совета Федерации и их помощников в субъектах Российской Федерации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</si>
  <si>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</si>
  <si>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</si>
  <si>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</si>
  <si>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Предоставление бюджетного кредита ПАО «Камчатскэнерго»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</si>
</sst>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2" fillId="0" borderId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2" fillId="0" borderId="0" applyNumberFormat="0" applyBorder="0" applyAlignment="0"/>
    <xf numFmtId="0" fontId="23" fillId="0" borderId="0"/>
    <xf numFmtId="0" fontId="23" fillId="0" borderId="0"/>
    <xf numFmtId="0" fontId="23" fillId="0" borderId="0" applyNumberFormat="0" applyBorder="0" applyAlignment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0" xfId="0" applyFont="1" applyFill="1" applyBorder="1" applyAlignment="1"/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0" fontId="20" fillId="0" borderId="0" xfId="0" applyFont="1"/>
    <xf numFmtId="0" fontId="21" fillId="0" borderId="0" xfId="0" applyFont="1"/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25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2" borderId="4" xfId="0" applyNumberFormat="1" applyFont="1" applyFill="1" applyBorder="1" applyAlignment="1">
      <alignment horizontal="right" wrapText="1"/>
    </xf>
    <xf numFmtId="0" fontId="24" fillId="0" borderId="4" xfId="0" applyFon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wrapText="1"/>
    </xf>
    <xf numFmtId="0" fontId="26" fillId="0" borderId="0" xfId="0" applyFont="1"/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2 8" xfId="9"/>
    <cellStyle name="Обычный 2 9" xfId="10"/>
    <cellStyle name="Обычный 2 9 2" xfId="13"/>
    <cellStyle name="Обычный 3" xfId="11"/>
    <cellStyle name="Обычный 4" xfId="1"/>
    <cellStyle name="Обычный 4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BreakPreview" zoomScaleNormal="100" zoomScaleSheetLayoutView="100" workbookViewId="0">
      <selection activeCell="G15" sqref="G15"/>
    </sheetView>
  </sheetViews>
  <sheetFormatPr defaultRowHeight="14.4" x14ac:dyDescent="0.3"/>
  <cols>
    <col min="1" max="1" width="71.2187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55" t="s">
        <v>9</v>
      </c>
      <c r="B1" s="55"/>
      <c r="C1" s="55"/>
      <c r="D1" s="55"/>
      <c r="E1" s="24" t="s">
        <v>107</v>
      </c>
      <c r="F1" s="25" t="str">
        <f>TEXT(E1,"[$-FC19]ММ")</f>
        <v>04</v>
      </c>
      <c r="G1" s="25" t="str">
        <f>TEXT(E1,"[$-FC19]ДД.ММ.ГГГ \г")</f>
        <v>01.04.2019 г</v>
      </c>
      <c r="H1" s="25" t="str">
        <f>TEXT(E1,"[$-FC19]ГГГГ")</f>
        <v>2019</v>
      </c>
    </row>
    <row r="2" spans="1:8" ht="15.6" x14ac:dyDescent="0.3">
      <c r="A2" s="55" t="str">
        <f>CONCATENATE("доходов и расходов краевого бюджета за ",period," ",H1," года")</f>
        <v>доходов и расходов краевого бюджета за апрель 2019 года</v>
      </c>
      <c r="B2" s="55"/>
      <c r="C2" s="55"/>
      <c r="D2" s="55"/>
      <c r="E2" s="24" t="s">
        <v>106</v>
      </c>
      <c r="F2" s="25" t="str">
        <f>TEXT(E2,"[$-FC19]ДД ММММ ГГГ \г")</f>
        <v>30 апреля 2019 г</v>
      </c>
      <c r="G2" s="25" t="str">
        <f>TEXT(E2,"[$-FC19]ДД.ММ.ГГГ \г")</f>
        <v>30.04.2019 г</v>
      </c>
      <c r="H2" s="26"/>
    </row>
    <row r="3" spans="1:8" x14ac:dyDescent="0.3">
      <c r="A3" s="1"/>
      <c r="B3" s="2"/>
      <c r="C3" s="2"/>
      <c r="D3" s="3"/>
      <c r="E3" s="25">
        <f>EndDate+1</f>
        <v>43587</v>
      </c>
      <c r="F3" s="25" t="str">
        <f>TEXT(E3,"[$-FC19]ДД ММММ ГГГ \г")</f>
        <v>02 мая 2019 г</v>
      </c>
      <c r="G3" s="25" t="str">
        <f>TEXT(E3,"[$-FC19]ДД.ММ.ГГГ \г")</f>
        <v>02.05.2019 г</v>
      </c>
      <c r="H3" s="25"/>
    </row>
    <row r="4" spans="1:8" x14ac:dyDescent="0.3">
      <c r="A4" s="4"/>
      <c r="B4" s="5"/>
      <c r="C4" s="5"/>
      <c r="D4" s="6" t="s">
        <v>0</v>
      </c>
      <c r="E4" s="25"/>
      <c r="F4" s="25"/>
      <c r="G4" s="25"/>
      <c r="H4" s="25"/>
    </row>
    <row r="5" spans="1:8" x14ac:dyDescent="0.3">
      <c r="A5" s="49" t="s">
        <v>108</v>
      </c>
      <c r="B5" s="50"/>
      <c r="C5" s="50"/>
      <c r="D5" s="35">
        <v>2437104.9</v>
      </c>
      <c r="E5" s="26"/>
      <c r="F5" s="25"/>
      <c r="G5" s="25"/>
      <c r="H5" s="25"/>
    </row>
    <row r="6" spans="1:8" x14ac:dyDescent="0.3">
      <c r="A6" s="52" t="s">
        <v>1</v>
      </c>
      <c r="B6" s="48"/>
      <c r="C6" s="48"/>
      <c r="D6" s="34">
        <f>D9-D7</f>
        <v>2857633.9177799989</v>
      </c>
      <c r="E6" s="25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апрель</v>
      </c>
      <c r="F6" s="25"/>
      <c r="G6" s="25"/>
      <c r="H6" s="25"/>
    </row>
    <row r="7" spans="1:8" x14ac:dyDescent="0.3">
      <c r="A7" s="47" t="s">
        <v>10</v>
      </c>
      <c r="B7" s="48"/>
      <c r="C7" s="48"/>
      <c r="D7" s="36">
        <v>7752358</v>
      </c>
      <c r="E7" s="25"/>
      <c r="F7" s="25"/>
      <c r="G7" s="25"/>
      <c r="H7" s="25"/>
    </row>
    <row r="8" spans="1:8" x14ac:dyDescent="0.3">
      <c r="A8" s="47" t="s">
        <v>11</v>
      </c>
      <c r="B8" s="48"/>
      <c r="C8" s="48"/>
      <c r="D8" s="36">
        <v>1520722</v>
      </c>
      <c r="E8" s="25" t="s">
        <v>33</v>
      </c>
    </row>
    <row r="9" spans="1:8" x14ac:dyDescent="0.3">
      <c r="A9" s="53" t="s">
        <v>12</v>
      </c>
      <c r="B9" s="54"/>
      <c r="C9" s="54"/>
      <c r="D9" s="35">
        <f>D10+D11-D5</f>
        <v>10609991.917779999</v>
      </c>
      <c r="E9" s="25" t="s">
        <v>34</v>
      </c>
    </row>
    <row r="10" spans="1:8" x14ac:dyDescent="0.3">
      <c r="A10" s="53" t="s">
        <v>13</v>
      </c>
      <c r="B10" s="54"/>
      <c r="C10" s="54"/>
      <c r="D10" s="35">
        <f>B64+'Муниципальные районы'!P33</f>
        <v>7708744.8177800002</v>
      </c>
    </row>
    <row r="11" spans="1:8" x14ac:dyDescent="0.3">
      <c r="A11" s="51" t="s">
        <v>109</v>
      </c>
      <c r="B11" s="52"/>
      <c r="C11" s="52"/>
      <c r="D11" s="35">
        <v>5338352</v>
      </c>
    </row>
    <row r="12" spans="1:8" x14ac:dyDescent="0.3">
      <c r="A12" s="45" t="s">
        <v>14</v>
      </c>
      <c r="B12" s="46"/>
      <c r="C12" s="46"/>
      <c r="D12" s="35"/>
    </row>
    <row r="13" spans="1:8" x14ac:dyDescent="0.3">
      <c r="A13" s="45" t="s">
        <v>15</v>
      </c>
      <c r="B13" s="46"/>
      <c r="C13" s="46"/>
      <c r="D13" s="35">
        <v>109114.9</v>
      </c>
    </row>
    <row r="14" spans="1:8" ht="28.8" customHeight="1" x14ac:dyDescent="0.3">
      <c r="A14" s="47" t="s">
        <v>110</v>
      </c>
      <c r="B14" s="48"/>
      <c r="C14" s="48"/>
      <c r="D14" s="35">
        <v>65.2</v>
      </c>
    </row>
    <row r="15" spans="1:8" ht="31.2" customHeight="1" x14ac:dyDescent="0.3">
      <c r="A15" s="47" t="s">
        <v>111</v>
      </c>
      <c r="B15" s="48"/>
      <c r="C15" s="48"/>
      <c r="D15" s="35">
        <v>180.2</v>
      </c>
    </row>
    <row r="16" spans="1:8" ht="57.6" customHeight="1" x14ac:dyDescent="0.3">
      <c r="A16" s="47" t="s">
        <v>112</v>
      </c>
      <c r="B16" s="47"/>
      <c r="C16" s="47"/>
      <c r="D16" s="35">
        <v>79629.8</v>
      </c>
    </row>
    <row r="17" spans="1:4" ht="30" customHeight="1" x14ac:dyDescent="0.3">
      <c r="A17" s="47" t="s">
        <v>113</v>
      </c>
      <c r="B17" s="48"/>
      <c r="C17" s="48"/>
      <c r="D17" s="35">
        <v>29239.7</v>
      </c>
    </row>
    <row r="18" spans="1:4" x14ac:dyDescent="0.3">
      <c r="A18" s="19"/>
      <c r="B18" s="20"/>
      <c r="C18" s="20"/>
      <c r="D18" s="18"/>
    </row>
    <row r="19" spans="1:4" x14ac:dyDescent="0.3">
      <c r="A19" s="21" t="s">
        <v>16</v>
      </c>
      <c r="B19" s="7"/>
      <c r="C19" s="7"/>
      <c r="D19" s="8"/>
    </row>
    <row r="20" spans="1:4" x14ac:dyDescent="0.3">
      <c r="A20" s="56" t="s">
        <v>17</v>
      </c>
      <c r="B20" s="58" t="s">
        <v>2</v>
      </c>
      <c r="C20" s="59" t="s">
        <v>3</v>
      </c>
      <c r="D20" s="60"/>
    </row>
    <row r="21" spans="1:4" ht="43.8" customHeight="1" x14ac:dyDescent="0.3">
      <c r="A21" s="57"/>
      <c r="B21" s="58"/>
      <c r="C21" s="22" t="s">
        <v>4</v>
      </c>
      <c r="D21" s="22" t="s">
        <v>5</v>
      </c>
    </row>
    <row r="22" spans="1:4" x14ac:dyDescent="0.3">
      <c r="A22" s="9" t="s">
        <v>65</v>
      </c>
      <c r="B22" s="31">
        <v>17919.73648</v>
      </c>
      <c r="C22" s="31">
        <v>11610.38976</v>
      </c>
      <c r="D22" s="31">
        <v>3313.4510300000002</v>
      </c>
    </row>
    <row r="23" spans="1:4" x14ac:dyDescent="0.3">
      <c r="A23" s="9" t="s">
        <v>66</v>
      </c>
      <c r="B23" s="31">
        <v>9712.0210999999999</v>
      </c>
      <c r="C23" s="31">
        <v>6583.19992</v>
      </c>
      <c r="D23" s="31">
        <v>2395.4103799999998</v>
      </c>
    </row>
    <row r="24" spans="1:4" x14ac:dyDescent="0.3">
      <c r="A24" s="9" t="s">
        <v>67</v>
      </c>
      <c r="B24" s="31">
        <v>7200.48009</v>
      </c>
      <c r="C24" s="31">
        <v>6171.1004400000002</v>
      </c>
      <c r="D24" s="31">
        <v>1029.3796500000001</v>
      </c>
    </row>
    <row r="25" spans="1:4" x14ac:dyDescent="0.3">
      <c r="A25" s="9" t="s">
        <v>68</v>
      </c>
      <c r="B25" s="31">
        <v>104271.21043000001</v>
      </c>
      <c r="C25" s="31">
        <v>32696.819029999999</v>
      </c>
      <c r="D25" s="31">
        <v>7988.2781299999997</v>
      </c>
    </row>
    <row r="26" spans="1:4" ht="27.6" x14ac:dyDescent="0.3">
      <c r="A26" s="9" t="s">
        <v>69</v>
      </c>
      <c r="B26" s="31">
        <v>259136.29564999999</v>
      </c>
      <c r="C26" s="31">
        <v>7435.7429599999996</v>
      </c>
      <c r="D26" s="31">
        <v>1207.1685299999999</v>
      </c>
    </row>
    <row r="27" spans="1:4" x14ac:dyDescent="0.3">
      <c r="A27" s="9" t="s">
        <v>70</v>
      </c>
      <c r="B27" s="31">
        <v>8398.7923900000005</v>
      </c>
      <c r="C27" s="31">
        <v>3424.6006200000002</v>
      </c>
      <c r="D27" s="31">
        <v>622.42645000000005</v>
      </c>
    </row>
    <row r="28" spans="1:4" x14ac:dyDescent="0.3">
      <c r="A28" s="9" t="s">
        <v>71</v>
      </c>
      <c r="B28" s="31">
        <v>3884.2781500000001</v>
      </c>
      <c r="C28" s="31">
        <v>2696.6923700000002</v>
      </c>
      <c r="D28" s="31">
        <v>470.27451000000002</v>
      </c>
    </row>
    <row r="29" spans="1:4" ht="27.6" x14ac:dyDescent="0.3">
      <c r="A29" s="9" t="s">
        <v>72</v>
      </c>
      <c r="B29" s="31">
        <v>698268.91819999996</v>
      </c>
      <c r="C29" s="31">
        <v>8562.7736499999992</v>
      </c>
      <c r="D29" s="31">
        <v>2262.3602500000002</v>
      </c>
    </row>
    <row r="30" spans="1:4" x14ac:dyDescent="0.3">
      <c r="A30" s="9" t="s">
        <v>73</v>
      </c>
      <c r="B30" s="31">
        <v>27288.15279</v>
      </c>
      <c r="C30" s="31">
        <v>4322.8034699999998</v>
      </c>
      <c r="D30" s="31">
        <v>1290.9770000000001</v>
      </c>
    </row>
    <row r="31" spans="1:4" x14ac:dyDescent="0.3">
      <c r="A31" s="9" t="s">
        <v>74</v>
      </c>
      <c r="B31" s="31">
        <v>528537.68449000001</v>
      </c>
      <c r="C31" s="31">
        <v>7588.5139600000002</v>
      </c>
      <c r="D31" s="31">
        <v>2258.16507</v>
      </c>
    </row>
    <row r="32" spans="1:4" x14ac:dyDescent="0.3">
      <c r="A32" s="9" t="s">
        <v>75</v>
      </c>
      <c r="B32" s="31">
        <v>461907.62978000002</v>
      </c>
      <c r="C32" s="31">
        <v>6329.2000200000002</v>
      </c>
      <c r="D32" s="31">
        <v>1870.4654599999999</v>
      </c>
    </row>
    <row r="33" spans="1:4" x14ac:dyDescent="0.3">
      <c r="A33" s="9" t="s">
        <v>76</v>
      </c>
      <c r="B33" s="31">
        <v>729084.71117999998</v>
      </c>
      <c r="C33" s="31">
        <v>26060.16201</v>
      </c>
      <c r="D33" s="31">
        <v>5974.9489800000001</v>
      </c>
    </row>
    <row r="34" spans="1:4" x14ac:dyDescent="0.3">
      <c r="A34" s="9" t="s">
        <v>77</v>
      </c>
      <c r="B34" s="31">
        <v>664314.16952999996</v>
      </c>
      <c r="C34" s="31">
        <v>33025.554530000001</v>
      </c>
      <c r="D34" s="31">
        <v>6136.31333</v>
      </c>
    </row>
    <row r="35" spans="1:4" x14ac:dyDescent="0.3">
      <c r="A35" s="9" t="s">
        <v>78</v>
      </c>
      <c r="B35" s="31">
        <v>106724.05484</v>
      </c>
      <c r="C35" s="31">
        <v>3173.12131</v>
      </c>
      <c r="D35" s="31">
        <v>536.81417999999996</v>
      </c>
    </row>
    <row r="36" spans="1:4" x14ac:dyDescent="0.3">
      <c r="A36" s="9" t="s">
        <v>79</v>
      </c>
      <c r="B36" s="31">
        <v>163057.21999000001</v>
      </c>
      <c r="C36" s="31">
        <v>88960.618780000004</v>
      </c>
      <c r="D36" s="31">
        <v>32625.283630000002</v>
      </c>
    </row>
    <row r="37" spans="1:4" x14ac:dyDescent="0.3">
      <c r="A37" s="9" t="s">
        <v>80</v>
      </c>
      <c r="B37" s="31">
        <v>8931.6421100000007</v>
      </c>
      <c r="C37" s="31">
        <v>1686.8732399999999</v>
      </c>
      <c r="D37" s="31">
        <v>371.30970000000002</v>
      </c>
    </row>
    <row r="38" spans="1:4" x14ac:dyDescent="0.3">
      <c r="A38" s="9" t="s">
        <v>81</v>
      </c>
      <c r="B38" s="31">
        <v>20937.770570000001</v>
      </c>
      <c r="C38" s="31">
        <v>3931.5580300000001</v>
      </c>
      <c r="D38" s="31">
        <v>1164.61193</v>
      </c>
    </row>
    <row r="39" spans="1:4" ht="27.6" x14ac:dyDescent="0.3">
      <c r="A39" s="9" t="s">
        <v>82</v>
      </c>
      <c r="B39" s="31">
        <v>55252.185299999997</v>
      </c>
      <c r="C39" s="31">
        <v>23261.80875</v>
      </c>
      <c r="D39" s="31">
        <v>5974.9094699999996</v>
      </c>
    </row>
    <row r="40" spans="1:4" x14ac:dyDescent="0.3">
      <c r="A40" s="9" t="s">
        <v>83</v>
      </c>
      <c r="B40" s="31">
        <v>19939.44929</v>
      </c>
      <c r="C40" s="31">
        <v>1475.5791300000001</v>
      </c>
      <c r="D40" s="31">
        <v>443.54930999999999</v>
      </c>
    </row>
    <row r="41" spans="1:4" x14ac:dyDescent="0.3">
      <c r="A41" s="9" t="s">
        <v>84</v>
      </c>
      <c r="B41" s="31">
        <v>242526.76775</v>
      </c>
      <c r="C41" s="31">
        <v>7858.6168399999997</v>
      </c>
      <c r="D41" s="31">
        <v>2047.47927</v>
      </c>
    </row>
    <row r="42" spans="1:4" x14ac:dyDescent="0.3">
      <c r="A42" s="9" t="s">
        <v>85</v>
      </c>
      <c r="B42" s="31">
        <v>24914.666410000002</v>
      </c>
      <c r="C42" s="31">
        <v>13076.39098</v>
      </c>
      <c r="D42" s="31">
        <v>3556.4529600000001</v>
      </c>
    </row>
    <row r="43" spans="1:4" x14ac:dyDescent="0.3">
      <c r="A43" s="9" t="s">
        <v>86</v>
      </c>
      <c r="B43" s="31">
        <v>3491.8030199999998</v>
      </c>
      <c r="C43" s="31">
        <v>2499.41788</v>
      </c>
      <c r="D43" s="31">
        <v>791.14256999999998</v>
      </c>
    </row>
    <row r="44" spans="1:4" x14ac:dyDescent="0.3">
      <c r="A44" s="9" t="s">
        <v>87</v>
      </c>
      <c r="B44" s="31">
        <v>1756.08899</v>
      </c>
      <c r="C44" s="31">
        <v>1073.0350000000001</v>
      </c>
      <c r="D44" s="31">
        <v>320.07499999999999</v>
      </c>
    </row>
    <row r="45" spans="1:4" x14ac:dyDescent="0.3">
      <c r="A45" s="9" t="s">
        <v>88</v>
      </c>
      <c r="B45" s="31">
        <v>2339.6263399999998</v>
      </c>
      <c r="C45" s="31">
        <v>1739.11211</v>
      </c>
      <c r="D45" s="31">
        <v>510.76029999999997</v>
      </c>
    </row>
    <row r="46" spans="1:4" x14ac:dyDescent="0.3">
      <c r="A46" s="9" t="s">
        <v>89</v>
      </c>
      <c r="B46" s="31">
        <v>4810.8105699999996</v>
      </c>
      <c r="C46" s="31">
        <v>3003.6506800000002</v>
      </c>
      <c r="D46" s="31">
        <v>1326.9420700000001</v>
      </c>
    </row>
    <row r="47" spans="1:4" x14ac:dyDescent="0.3">
      <c r="A47" s="9" t="s">
        <v>90</v>
      </c>
      <c r="B47" s="31">
        <v>1614.58538</v>
      </c>
      <c r="C47" s="31">
        <v>1212.11042</v>
      </c>
      <c r="D47" s="31">
        <v>357.74223000000001</v>
      </c>
    </row>
    <row r="48" spans="1:4" x14ac:dyDescent="0.3">
      <c r="A48" s="9" t="s">
        <v>91</v>
      </c>
      <c r="B48" s="31">
        <v>1103.08212</v>
      </c>
      <c r="C48" s="31">
        <v>700.50593000000003</v>
      </c>
      <c r="D48" s="31">
        <v>211.32526999999999</v>
      </c>
    </row>
    <row r="49" spans="1:4" x14ac:dyDescent="0.3">
      <c r="A49" s="9" t="s">
        <v>92</v>
      </c>
      <c r="B49" s="31">
        <v>4202.79936</v>
      </c>
      <c r="C49" s="31">
        <v>2777.02378</v>
      </c>
      <c r="D49" s="31">
        <v>971.83333000000005</v>
      </c>
    </row>
    <row r="50" spans="1:4" x14ac:dyDescent="0.3">
      <c r="A50" s="9" t="s">
        <v>93</v>
      </c>
      <c r="B50" s="31">
        <v>1101037.5331999999</v>
      </c>
      <c r="C50" s="31">
        <v>21376.2605</v>
      </c>
      <c r="D50" s="31">
        <v>6873.5888199999999</v>
      </c>
    </row>
    <row r="51" spans="1:4" ht="27.6" x14ac:dyDescent="0.3">
      <c r="A51" s="9" t="s">
        <v>94</v>
      </c>
      <c r="B51" s="31">
        <v>552.02157999999997</v>
      </c>
      <c r="C51" s="31">
        <v>412.17478999999997</v>
      </c>
      <c r="D51" s="31">
        <v>139.84679</v>
      </c>
    </row>
    <row r="52" spans="1:4" x14ac:dyDescent="0.3">
      <c r="A52" s="9" t="s">
        <v>95</v>
      </c>
      <c r="B52" s="31">
        <v>11108.85889</v>
      </c>
      <c r="C52" s="31">
        <v>4151.1470799999997</v>
      </c>
      <c r="D52" s="31">
        <v>977.24708999999996</v>
      </c>
    </row>
    <row r="53" spans="1:4" x14ac:dyDescent="0.3">
      <c r="A53" s="9" t="s">
        <v>96</v>
      </c>
      <c r="B53" s="31">
        <v>117216.21309</v>
      </c>
      <c r="C53" s="31">
        <v>3039.1508199999998</v>
      </c>
      <c r="D53" s="31">
        <v>508.44009</v>
      </c>
    </row>
    <row r="54" spans="1:4" x14ac:dyDescent="0.3">
      <c r="A54" s="9" t="s">
        <v>97</v>
      </c>
      <c r="B54" s="31">
        <v>42009.642249999997</v>
      </c>
      <c r="C54" s="31">
        <v>16555.445769999998</v>
      </c>
      <c r="D54" s="31">
        <v>4643.8842000000004</v>
      </c>
    </row>
    <row r="55" spans="1:4" x14ac:dyDescent="0.3">
      <c r="A55" s="9" t="s">
        <v>98</v>
      </c>
      <c r="B55" s="31">
        <v>10400.81625</v>
      </c>
      <c r="C55" s="31">
        <v>1155.03818</v>
      </c>
      <c r="D55" s="31">
        <v>264.78339999999997</v>
      </c>
    </row>
    <row r="56" spans="1:4" x14ac:dyDescent="0.3">
      <c r="A56" s="9" t="s">
        <v>99</v>
      </c>
      <c r="B56" s="31">
        <v>4587.9916599999997</v>
      </c>
      <c r="C56" s="31">
        <v>1334.2928999999999</v>
      </c>
      <c r="D56" s="31">
        <v>347.13353999999998</v>
      </c>
    </row>
    <row r="57" spans="1:4" x14ac:dyDescent="0.3">
      <c r="A57" s="9" t="s">
        <v>100</v>
      </c>
      <c r="B57" s="31">
        <v>3931.1303699999999</v>
      </c>
      <c r="C57" s="31">
        <v>2895.4218099999998</v>
      </c>
      <c r="D57" s="31">
        <v>531.63109999999995</v>
      </c>
    </row>
    <row r="58" spans="1:4" x14ac:dyDescent="0.3">
      <c r="A58" s="9" t="s">
        <v>101</v>
      </c>
      <c r="B58" s="31">
        <v>78134.236099999995</v>
      </c>
      <c r="C58" s="31">
        <v>2988.7612899999999</v>
      </c>
      <c r="D58" s="31">
        <v>616.41552999999999</v>
      </c>
    </row>
    <row r="59" spans="1:4" x14ac:dyDescent="0.3">
      <c r="A59" s="9" t="s">
        <v>102</v>
      </c>
      <c r="B59" s="31">
        <v>2244.80134</v>
      </c>
      <c r="C59" s="31">
        <v>963.62977999999998</v>
      </c>
      <c r="D59" s="31">
        <v>137.71445</v>
      </c>
    </row>
    <row r="60" spans="1:4" x14ac:dyDescent="0.3">
      <c r="A60" s="9" t="s">
        <v>103</v>
      </c>
      <c r="B60" s="31">
        <v>989.55249000000003</v>
      </c>
      <c r="C60" s="31">
        <v>660.39541999999994</v>
      </c>
      <c r="D60" s="31">
        <v>196.72962999999999</v>
      </c>
    </row>
    <row r="61" spans="1:4" x14ac:dyDescent="0.3">
      <c r="A61" s="9" t="s">
        <v>104</v>
      </c>
      <c r="B61" s="31">
        <v>1299.20406</v>
      </c>
      <c r="C61" s="31">
        <v>882.11766999999998</v>
      </c>
      <c r="D61" s="31">
        <v>252.38978</v>
      </c>
    </row>
    <row r="62" spans="1:4" ht="27.6" x14ac:dyDescent="0.3">
      <c r="A62" s="9" t="s">
        <v>105</v>
      </c>
      <c r="B62" s="31">
        <v>9001.2656299999999</v>
      </c>
      <c r="C62" s="31">
        <v>5438.0631100000001</v>
      </c>
      <c r="D62" s="31">
        <v>1558.41606</v>
      </c>
    </row>
    <row r="63" spans="1:4" s="33" customFormat="1" x14ac:dyDescent="0.3">
      <c r="A63" s="37" t="s">
        <v>114</v>
      </c>
      <c r="B63" s="38">
        <v>350000</v>
      </c>
      <c r="C63" s="38"/>
      <c r="D63" s="38"/>
    </row>
    <row r="64" spans="1:4" x14ac:dyDescent="0.3">
      <c r="A64" s="23" t="s">
        <v>2</v>
      </c>
      <c r="B64" s="32">
        <f>SUM(B22:B63)</f>
        <v>5914039.8992100004</v>
      </c>
      <c r="C64" s="32">
        <v>374788.87472000002</v>
      </c>
      <c r="D64" s="32">
        <v>105078.07047000001</v>
      </c>
    </row>
  </sheetData>
  <mergeCells count="18">
    <mergeCell ref="A1:D1"/>
    <mergeCell ref="A2:D2"/>
    <mergeCell ref="A20:A21"/>
    <mergeCell ref="B20:B21"/>
    <mergeCell ref="C20:D20"/>
    <mergeCell ref="A15:C15"/>
    <mergeCell ref="A16:C16"/>
    <mergeCell ref="A12:C12"/>
    <mergeCell ref="A13:C13"/>
    <mergeCell ref="A17:C17"/>
    <mergeCell ref="A14:C14"/>
    <mergeCell ref="A5:C5"/>
    <mergeCell ref="A11:C11"/>
    <mergeCell ref="A6:C6"/>
    <mergeCell ref="A7:C7"/>
    <mergeCell ref="A8:C8"/>
    <mergeCell ref="A9:C9"/>
    <mergeCell ref="A10:C10"/>
  </mergeCells>
  <pageMargins left="0.70866141732283472" right="0.19" top="0.2" bottom="0.32" header="0.2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topLeftCell="A4" zoomScaleNormal="100" zoomScaleSheetLayoutView="100" workbookViewId="0">
      <selection activeCell="J8" sqref="J8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7" width="13.109375" customWidth="1"/>
    <col min="8" max="8" width="13.44140625" customWidth="1"/>
    <col min="9" max="9" width="10.88671875" customWidth="1"/>
    <col min="10" max="10" width="12.6640625" customWidth="1"/>
    <col min="11" max="11" width="11" customWidth="1"/>
    <col min="12" max="12" width="11.88671875" customWidth="1"/>
    <col min="13" max="13" width="12.21875" customWidth="1"/>
    <col min="14" max="14" width="11.109375" customWidth="1"/>
    <col min="15" max="15" width="11.5546875" customWidth="1"/>
    <col min="16" max="16" width="10.5546875" customWidth="1"/>
  </cols>
  <sheetData>
    <row r="1" spans="1:20" s="14" customFormat="1" ht="15.6" x14ac:dyDescent="0.3">
      <c r="A1" s="16"/>
      <c r="C1" s="15" t="s">
        <v>8</v>
      </c>
    </row>
    <row r="2" spans="1:20" x14ac:dyDescent="0.3">
      <c r="A2" s="17" t="str">
        <f>TEXT(EndData2,"[$-FC19]ДД.ММ.ГГГ")</f>
        <v>00.01.1900</v>
      </c>
      <c r="C2" s="10"/>
      <c r="P2" s="44" t="s">
        <v>7</v>
      </c>
    </row>
    <row r="3" spans="1:20" s="13" customFormat="1" ht="52.8" x14ac:dyDescent="0.25">
      <c r="A3" s="39" t="s">
        <v>18</v>
      </c>
      <c r="B3" s="29" t="s">
        <v>19</v>
      </c>
      <c r="C3" s="30" t="s">
        <v>20</v>
      </c>
      <c r="D3" s="30" t="s">
        <v>21</v>
      </c>
      <c r="E3" s="30" t="s">
        <v>22</v>
      </c>
      <c r="F3" s="30" t="s">
        <v>23</v>
      </c>
      <c r="G3" s="30" t="s">
        <v>24</v>
      </c>
      <c r="H3" s="30" t="s">
        <v>25</v>
      </c>
      <c r="I3" s="30" t="s">
        <v>26</v>
      </c>
      <c r="J3" s="30" t="s">
        <v>27</v>
      </c>
      <c r="K3" s="30" t="s">
        <v>28</v>
      </c>
      <c r="L3" s="30" t="s">
        <v>29</v>
      </c>
      <c r="M3" s="30" t="s">
        <v>30</v>
      </c>
      <c r="N3" s="30" t="s">
        <v>31</v>
      </c>
      <c r="O3" s="30" t="s">
        <v>32</v>
      </c>
      <c r="P3" s="11" t="s">
        <v>6</v>
      </c>
    </row>
    <row r="4" spans="1:20" ht="26.4" x14ac:dyDescent="0.3">
      <c r="A4" s="42" t="s">
        <v>35</v>
      </c>
      <c r="B4" s="41"/>
      <c r="C4" s="41"/>
      <c r="D4" s="41"/>
      <c r="E4" s="41"/>
      <c r="F4" s="41"/>
      <c r="G4" s="41"/>
      <c r="H4" s="41"/>
      <c r="I4" s="41"/>
      <c r="J4" s="41">
        <v>1501.1659999999999</v>
      </c>
      <c r="K4" s="41">
        <v>199.5</v>
      </c>
      <c r="L4" s="41"/>
      <c r="M4" s="41"/>
      <c r="N4" s="41"/>
      <c r="O4" s="41"/>
      <c r="P4" s="40">
        <v>1700.6659999999999</v>
      </c>
      <c r="Q4" s="28"/>
      <c r="R4" s="28"/>
      <c r="S4" s="28"/>
      <c r="T4" s="28"/>
    </row>
    <row r="5" spans="1:20" ht="39.6" x14ac:dyDescent="0.3">
      <c r="A5" s="42" t="s">
        <v>36</v>
      </c>
      <c r="B5" s="41"/>
      <c r="C5" s="41">
        <v>22917.081999999999</v>
      </c>
      <c r="D5" s="41">
        <v>19052.831999999999</v>
      </c>
      <c r="E5" s="41">
        <v>6860</v>
      </c>
      <c r="F5" s="41">
        <v>8750.2999999999993</v>
      </c>
      <c r="G5" s="41">
        <v>23873.666700000002</v>
      </c>
      <c r="H5" s="41">
        <v>11000</v>
      </c>
      <c r="I5" s="41">
        <v>11000</v>
      </c>
      <c r="J5" s="41">
        <v>2125.5839999999998</v>
      </c>
      <c r="K5" s="41">
        <v>4983.9160000000002</v>
      </c>
      <c r="L5" s="41"/>
      <c r="M5" s="41">
        <v>7785</v>
      </c>
      <c r="N5" s="41">
        <v>12941.5</v>
      </c>
      <c r="O5" s="41">
        <v>16123.15</v>
      </c>
      <c r="P5" s="40">
        <v>147413.0307</v>
      </c>
      <c r="Q5" s="28"/>
      <c r="R5" s="28"/>
      <c r="S5" s="28"/>
      <c r="T5" s="28"/>
    </row>
    <row r="6" spans="1:20" ht="26.4" x14ac:dyDescent="0.3">
      <c r="A6" s="42" t="s">
        <v>37</v>
      </c>
      <c r="B6" s="41">
        <v>2640.98</v>
      </c>
      <c r="C6" s="41">
        <v>6959.0110000000004</v>
      </c>
      <c r="D6" s="41">
        <v>315</v>
      </c>
      <c r="E6" s="41"/>
      <c r="F6" s="41"/>
      <c r="G6" s="41">
        <v>1012</v>
      </c>
      <c r="H6" s="41"/>
      <c r="I6" s="41"/>
      <c r="J6" s="41">
        <v>217.625</v>
      </c>
      <c r="K6" s="41">
        <v>5300</v>
      </c>
      <c r="L6" s="41"/>
      <c r="M6" s="41"/>
      <c r="N6" s="41">
        <v>6765</v>
      </c>
      <c r="O6" s="41">
        <v>100</v>
      </c>
      <c r="P6" s="40">
        <v>23309.616000000002</v>
      </c>
      <c r="Q6" s="28"/>
      <c r="R6" s="28"/>
      <c r="S6" s="28"/>
      <c r="T6" s="28"/>
    </row>
    <row r="7" spans="1:20" ht="66" x14ac:dyDescent="0.3">
      <c r="A7" s="42" t="s">
        <v>38</v>
      </c>
      <c r="B7" s="41">
        <v>101675.35759</v>
      </c>
      <c r="C7" s="41">
        <v>77101.528000000006</v>
      </c>
      <c r="D7" s="41">
        <v>22246</v>
      </c>
      <c r="E7" s="41">
        <v>14636</v>
      </c>
      <c r="F7" s="41">
        <v>5373</v>
      </c>
      <c r="G7" s="41">
        <v>32417.45</v>
      </c>
      <c r="H7" s="41">
        <v>17000</v>
      </c>
      <c r="I7" s="41">
        <v>8900</v>
      </c>
      <c r="J7" s="41">
        <v>35619.260990000002</v>
      </c>
      <c r="K7" s="41">
        <v>4867.5829999999996</v>
      </c>
      <c r="L7" s="41">
        <v>15174.3</v>
      </c>
      <c r="M7" s="41">
        <v>22927.25</v>
      </c>
      <c r="N7" s="41">
        <v>10940.247880000001</v>
      </c>
      <c r="O7" s="41">
        <v>19556.083999999999</v>
      </c>
      <c r="P7" s="40">
        <v>388434.06146</v>
      </c>
      <c r="Q7" s="28"/>
      <c r="R7" s="28"/>
      <c r="S7" s="28"/>
      <c r="T7" s="28"/>
    </row>
    <row r="8" spans="1:20" ht="105.6" x14ac:dyDescent="0.3">
      <c r="A8" s="42" t="s">
        <v>39</v>
      </c>
      <c r="B8" s="41">
        <v>19321.268769999999</v>
      </c>
      <c r="C8" s="41">
        <v>2137.924</v>
      </c>
      <c r="D8" s="41"/>
      <c r="E8" s="41">
        <v>4111.3184600000004</v>
      </c>
      <c r="F8" s="41"/>
      <c r="G8" s="41">
        <v>786</v>
      </c>
      <c r="H8" s="41">
        <v>223.09911</v>
      </c>
      <c r="I8" s="41">
        <v>50</v>
      </c>
      <c r="J8" s="41">
        <v>-18322.189999999999</v>
      </c>
      <c r="K8" s="41">
        <v>229</v>
      </c>
      <c r="L8" s="41">
        <v>200</v>
      </c>
      <c r="M8" s="41"/>
      <c r="N8" s="41">
        <v>182.23462000000001</v>
      </c>
      <c r="O8" s="41">
        <v>200</v>
      </c>
      <c r="P8" s="40">
        <v>9118.6549599999998</v>
      </c>
      <c r="Q8" s="28"/>
      <c r="R8" s="28"/>
      <c r="S8" s="28"/>
      <c r="T8" s="28"/>
    </row>
    <row r="9" spans="1:20" ht="39.6" x14ac:dyDescent="0.3">
      <c r="A9" s="42" t="s">
        <v>40</v>
      </c>
      <c r="B9" s="41"/>
      <c r="C9" s="41"/>
      <c r="D9" s="41"/>
      <c r="E9" s="41"/>
      <c r="F9" s="41"/>
      <c r="G9" s="41"/>
      <c r="H9" s="41"/>
      <c r="I9" s="41"/>
      <c r="J9" s="41"/>
      <c r="K9" s="41">
        <v>8725.3528700000006</v>
      </c>
      <c r="L9" s="41"/>
      <c r="M9" s="41"/>
      <c r="N9" s="41"/>
      <c r="O9" s="41"/>
      <c r="P9" s="40">
        <v>8725.3528700000006</v>
      </c>
      <c r="Q9" s="28"/>
      <c r="R9" s="28"/>
      <c r="S9" s="28"/>
      <c r="T9" s="28"/>
    </row>
    <row r="10" spans="1:20" ht="79.2" x14ac:dyDescent="0.3">
      <c r="A10" s="42" t="s">
        <v>41</v>
      </c>
      <c r="B10" s="41">
        <v>127.15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0">
        <v>127.15</v>
      </c>
      <c r="Q10" s="28"/>
      <c r="R10" s="28"/>
      <c r="S10" s="28"/>
      <c r="T10" s="28"/>
    </row>
    <row r="11" spans="1:20" ht="79.2" x14ac:dyDescent="0.3">
      <c r="A11" s="42" t="s">
        <v>42</v>
      </c>
      <c r="B11" s="41"/>
      <c r="C11" s="41">
        <v>4386.0829999999996</v>
      </c>
      <c r="D11" s="41">
        <v>652.75</v>
      </c>
      <c r="E11" s="41">
        <v>561.20000000000005</v>
      </c>
      <c r="F11" s="41">
        <v>166</v>
      </c>
      <c r="G11" s="41">
        <v>654.33333000000005</v>
      </c>
      <c r="H11" s="41">
        <v>200</v>
      </c>
      <c r="I11" s="41">
        <v>50</v>
      </c>
      <c r="J11" s="41"/>
      <c r="K11" s="41"/>
      <c r="L11" s="41">
        <v>265.58332999999999</v>
      </c>
      <c r="M11" s="41">
        <v>247.75</v>
      </c>
      <c r="N11" s="41">
        <v>246.33332999999999</v>
      </c>
      <c r="O11" s="41">
        <v>136.666</v>
      </c>
      <c r="P11" s="40">
        <v>7566.6989899999999</v>
      </c>
      <c r="Q11" s="28"/>
      <c r="R11" s="28"/>
      <c r="S11" s="28"/>
      <c r="T11" s="28"/>
    </row>
    <row r="12" spans="1:20" ht="79.2" x14ac:dyDescent="0.3">
      <c r="A12" s="42" t="s">
        <v>43</v>
      </c>
      <c r="B12" s="41">
        <v>514</v>
      </c>
      <c r="C12" s="41">
        <v>268.66699999999997</v>
      </c>
      <c r="D12" s="41">
        <v>179.166</v>
      </c>
      <c r="E12" s="41">
        <v>82.7</v>
      </c>
      <c r="F12" s="41">
        <v>74.5</v>
      </c>
      <c r="G12" s="41">
        <v>89.583330000000004</v>
      </c>
      <c r="H12" s="41">
        <v>95.041300000000007</v>
      </c>
      <c r="I12" s="41">
        <v>270</v>
      </c>
      <c r="J12" s="41">
        <v>97.915999999999997</v>
      </c>
      <c r="K12" s="41">
        <v>333.30399999999997</v>
      </c>
      <c r="L12" s="41"/>
      <c r="M12" s="41">
        <v>90.75</v>
      </c>
      <c r="N12" s="41">
        <v>84.664000000000001</v>
      </c>
      <c r="O12" s="41">
        <v>82.643249999999995</v>
      </c>
      <c r="P12" s="40">
        <v>2262.9348799999998</v>
      </c>
      <c r="Q12" s="28"/>
      <c r="R12" s="28"/>
      <c r="S12" s="28"/>
      <c r="T12" s="28"/>
    </row>
    <row r="13" spans="1:20" ht="52.8" x14ac:dyDescent="0.3">
      <c r="A13" s="42" t="s">
        <v>44</v>
      </c>
      <c r="B13" s="41">
        <v>409.5</v>
      </c>
      <c r="C13" s="41">
        <v>189.88900000000001</v>
      </c>
      <c r="D13" s="41">
        <v>400</v>
      </c>
      <c r="E13" s="41">
        <v>80</v>
      </c>
      <c r="F13" s="41">
        <v>76.8</v>
      </c>
      <c r="G13" s="41">
        <v>425</v>
      </c>
      <c r="H13" s="41">
        <v>60.147910000000003</v>
      </c>
      <c r="I13" s="41">
        <v>32</v>
      </c>
      <c r="J13" s="41">
        <v>337.16500000000002</v>
      </c>
      <c r="K13" s="41">
        <v>144.83600000000001</v>
      </c>
      <c r="L13" s="41">
        <v>60.014000000000003</v>
      </c>
      <c r="M13" s="41">
        <v>73</v>
      </c>
      <c r="N13" s="41">
        <v>76.411000000000001</v>
      </c>
      <c r="O13" s="41">
        <v>196.92908</v>
      </c>
      <c r="P13" s="40">
        <v>2561.6919899999998</v>
      </c>
      <c r="Q13" s="28"/>
      <c r="R13" s="28"/>
      <c r="S13" s="28"/>
      <c r="T13" s="28"/>
    </row>
    <row r="14" spans="1:20" ht="79.2" x14ac:dyDescent="0.3">
      <c r="A14" s="42" t="s">
        <v>45</v>
      </c>
      <c r="B14" s="41">
        <v>1987.89</v>
      </c>
      <c r="C14" s="41">
        <v>958.01199999999994</v>
      </c>
      <c r="D14" s="41">
        <v>239</v>
      </c>
      <c r="E14" s="41">
        <v>233</v>
      </c>
      <c r="F14" s="41">
        <v>38.5</v>
      </c>
      <c r="G14" s="41">
        <v>213</v>
      </c>
      <c r="H14" s="41">
        <v>122.68219999999999</v>
      </c>
      <c r="I14" s="41">
        <v>96</v>
      </c>
      <c r="J14" s="41">
        <v>488.99900000000002</v>
      </c>
      <c r="K14" s="41">
        <v>56.082999999999998</v>
      </c>
      <c r="L14" s="41">
        <v>305.54300000000001</v>
      </c>
      <c r="M14" s="41">
        <v>188.9</v>
      </c>
      <c r="N14" s="41">
        <v>247.755</v>
      </c>
      <c r="O14" s="41">
        <v>188.43833000000001</v>
      </c>
      <c r="P14" s="40">
        <v>5363.8025299999999</v>
      </c>
      <c r="Q14" s="28"/>
      <c r="R14" s="28"/>
      <c r="S14" s="28"/>
      <c r="T14" s="28"/>
    </row>
    <row r="15" spans="1:20" ht="105.6" x14ac:dyDescent="0.3">
      <c r="A15" s="42" t="s">
        <v>46</v>
      </c>
      <c r="B15" s="41">
        <v>7570.7340000000004</v>
      </c>
      <c r="C15" s="41">
        <v>1500</v>
      </c>
      <c r="D15" s="41">
        <v>186.416</v>
      </c>
      <c r="E15" s="41"/>
      <c r="F15" s="41"/>
      <c r="G15" s="41"/>
      <c r="H15" s="41"/>
      <c r="I15" s="41"/>
      <c r="J15" s="41">
        <v>50</v>
      </c>
      <c r="K15" s="41"/>
      <c r="L15" s="41"/>
      <c r="M15" s="41"/>
      <c r="N15" s="41"/>
      <c r="O15" s="41"/>
      <c r="P15" s="40">
        <v>9307.15</v>
      </c>
      <c r="Q15" s="28"/>
      <c r="R15" s="28"/>
      <c r="S15" s="28"/>
      <c r="T15" s="28"/>
    </row>
    <row r="16" spans="1:20" ht="92.4" x14ac:dyDescent="0.3">
      <c r="A16" s="42" t="s">
        <v>47</v>
      </c>
      <c r="B16" s="41"/>
      <c r="C16" s="41">
        <v>4843.75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0">
        <v>4843.75</v>
      </c>
      <c r="Q16" s="28"/>
      <c r="R16" s="28"/>
      <c r="S16" s="28"/>
      <c r="T16" s="28"/>
    </row>
    <row r="17" spans="1:20" ht="79.2" x14ac:dyDescent="0.3">
      <c r="A17" s="42" t="s">
        <v>48</v>
      </c>
      <c r="B17" s="41">
        <v>237.9</v>
      </c>
      <c r="C17" s="41">
        <v>368.51333</v>
      </c>
      <c r="D17" s="41">
        <v>-9.5</v>
      </c>
      <c r="E17" s="41"/>
      <c r="F17" s="41"/>
      <c r="G17" s="41">
        <v>27.754999999999999</v>
      </c>
      <c r="H17" s="41"/>
      <c r="I17" s="41"/>
      <c r="J17" s="41">
        <v>51.008159999999997</v>
      </c>
      <c r="K17" s="41"/>
      <c r="L17" s="41"/>
      <c r="M17" s="41">
        <v>20.83512</v>
      </c>
      <c r="N17" s="41"/>
      <c r="O17" s="41"/>
      <c r="P17" s="40">
        <v>696.51161000000002</v>
      </c>
      <c r="Q17" s="28"/>
      <c r="R17" s="28"/>
      <c r="S17" s="28"/>
      <c r="T17" s="28"/>
    </row>
    <row r="18" spans="1:20" ht="316.8" x14ac:dyDescent="0.3">
      <c r="A18" s="42" t="s">
        <v>49</v>
      </c>
      <c r="B18" s="41">
        <v>15590</v>
      </c>
      <c r="C18" s="41">
        <v>13200.254779999999</v>
      </c>
      <c r="D18" s="41">
        <v>2800</v>
      </c>
      <c r="E18" s="41">
        <v>2000</v>
      </c>
      <c r="F18" s="41">
        <v>350</v>
      </c>
      <c r="G18" s="41">
        <v>3235.3</v>
      </c>
      <c r="H18" s="41">
        <v>1230.4592500000001</v>
      </c>
      <c r="I18" s="41">
        <v>111.5</v>
      </c>
      <c r="J18" s="41">
        <v>4850</v>
      </c>
      <c r="K18" s="41">
        <v>1633.3340000000001</v>
      </c>
      <c r="L18" s="41">
        <v>1645.4480000000001</v>
      </c>
      <c r="M18" s="41">
        <v>2100</v>
      </c>
      <c r="N18" s="41">
        <v>1751.606</v>
      </c>
      <c r="O18" s="41">
        <v>1400</v>
      </c>
      <c r="P18" s="40">
        <v>51897.902029999997</v>
      </c>
      <c r="Q18" s="28"/>
      <c r="R18" s="28"/>
      <c r="S18" s="28"/>
      <c r="T18" s="28"/>
    </row>
    <row r="19" spans="1:20" ht="158.4" x14ac:dyDescent="0.3">
      <c r="A19" s="42" t="s">
        <v>50</v>
      </c>
      <c r="B19" s="41">
        <v>241004.81049999999</v>
      </c>
      <c r="C19" s="41">
        <v>172500</v>
      </c>
      <c r="D19" s="41">
        <v>24795</v>
      </c>
      <c r="E19" s="41">
        <v>16420</v>
      </c>
      <c r="F19" s="41">
        <v>5833</v>
      </c>
      <c r="G19" s="41">
        <v>27777.677179999999</v>
      </c>
      <c r="H19" s="41">
        <v>10288.833000000001</v>
      </c>
      <c r="I19" s="41">
        <v>3155</v>
      </c>
      <c r="J19" s="41">
        <v>25432</v>
      </c>
      <c r="K19" s="41">
        <v>7081.5950000000003</v>
      </c>
      <c r="L19" s="41">
        <v>20200</v>
      </c>
      <c r="M19" s="41">
        <v>66103.820000000007</v>
      </c>
      <c r="N19" s="41">
        <v>18144.464</v>
      </c>
      <c r="O19" s="41">
        <v>18582.181329999999</v>
      </c>
      <c r="P19" s="40">
        <v>657318.38101000001</v>
      </c>
      <c r="Q19" s="28"/>
      <c r="R19" s="28"/>
      <c r="S19" s="28"/>
      <c r="T19" s="28"/>
    </row>
    <row r="20" spans="1:20" ht="92.4" x14ac:dyDescent="0.3">
      <c r="A20" s="42" t="s">
        <v>51</v>
      </c>
      <c r="B20" s="41">
        <v>11550</v>
      </c>
      <c r="C20" s="41">
        <v>4625</v>
      </c>
      <c r="D20" s="41">
        <v>1355</v>
      </c>
      <c r="E20" s="41">
        <v>760</v>
      </c>
      <c r="F20" s="41">
        <v>380</v>
      </c>
      <c r="G20" s="41">
        <v>1889.91</v>
      </c>
      <c r="H20" s="41">
        <v>1200</v>
      </c>
      <c r="I20" s="41">
        <v>80</v>
      </c>
      <c r="J20" s="41">
        <v>3367.8</v>
      </c>
      <c r="K20" s="41">
        <v>850</v>
      </c>
      <c r="L20" s="41">
        <v>2500</v>
      </c>
      <c r="M20" s="41">
        <v>3109.8</v>
      </c>
      <c r="N20" s="41">
        <v>1330.9956</v>
      </c>
      <c r="O20" s="41">
        <v>372.54950000000002</v>
      </c>
      <c r="P20" s="40">
        <v>33371.055099999998</v>
      </c>
      <c r="Q20" s="28"/>
      <c r="R20" s="28"/>
      <c r="S20" s="28"/>
      <c r="T20" s="28"/>
    </row>
    <row r="21" spans="1:20" ht="132" x14ac:dyDescent="0.3">
      <c r="A21" s="42" t="s">
        <v>52</v>
      </c>
      <c r="B21" s="41">
        <v>33.772419999999997</v>
      </c>
      <c r="C21" s="41">
        <v>18.618600000000001</v>
      </c>
      <c r="D21" s="41"/>
      <c r="E21" s="41"/>
      <c r="F21" s="41"/>
      <c r="G21" s="41"/>
      <c r="H21" s="41">
        <v>3.7250000000000001</v>
      </c>
      <c r="I21" s="41"/>
      <c r="J21" s="41">
        <v>7.4489999999999998</v>
      </c>
      <c r="K21" s="41">
        <v>4.0101599999999999</v>
      </c>
      <c r="L21" s="41"/>
      <c r="M21" s="41">
        <v>33.6</v>
      </c>
      <c r="N21" s="41"/>
      <c r="O21" s="41"/>
      <c r="P21" s="40">
        <v>101.17518</v>
      </c>
      <c r="Q21" s="28"/>
      <c r="R21" s="28"/>
      <c r="S21" s="28"/>
      <c r="T21" s="28"/>
    </row>
    <row r="22" spans="1:20" ht="118.8" x14ac:dyDescent="0.3">
      <c r="A22" s="42" t="s">
        <v>53</v>
      </c>
      <c r="B22" s="41">
        <v>8802.85</v>
      </c>
      <c r="C22" s="41">
        <v>3257</v>
      </c>
      <c r="D22" s="41">
        <v>456</v>
      </c>
      <c r="E22" s="41">
        <v>290</v>
      </c>
      <c r="F22" s="41">
        <v>113.8</v>
      </c>
      <c r="G22" s="41">
        <v>228.28</v>
      </c>
      <c r="H22" s="41">
        <v>66.944000000000003</v>
      </c>
      <c r="I22" s="41">
        <v>46</v>
      </c>
      <c r="J22" s="41">
        <v>1246</v>
      </c>
      <c r="K22" s="41">
        <v>291.32499999999999</v>
      </c>
      <c r="L22" s="41">
        <v>300</v>
      </c>
      <c r="M22" s="41">
        <v>635.70000000000005</v>
      </c>
      <c r="N22" s="41">
        <v>295</v>
      </c>
      <c r="O22" s="41">
        <v>463.12633</v>
      </c>
      <c r="P22" s="40">
        <v>16492.02533</v>
      </c>
      <c r="Q22" s="28"/>
      <c r="R22" s="28"/>
      <c r="S22" s="28"/>
      <c r="T22" s="28"/>
    </row>
    <row r="23" spans="1:20" ht="118.8" x14ac:dyDescent="0.3">
      <c r="A23" s="42" t="s">
        <v>54</v>
      </c>
      <c r="B23" s="41">
        <v>155351.29662000001</v>
      </c>
      <c r="C23" s="41">
        <v>66633.778999999995</v>
      </c>
      <c r="D23" s="41">
        <v>10090.055</v>
      </c>
      <c r="E23" s="41">
        <v>8170</v>
      </c>
      <c r="F23" s="41">
        <v>2053</v>
      </c>
      <c r="G23" s="41">
        <v>5127.1000000000004</v>
      </c>
      <c r="H23" s="41">
        <v>2741.0830000000001</v>
      </c>
      <c r="I23" s="41">
        <v>1313.6</v>
      </c>
      <c r="J23" s="41">
        <v>30287.9</v>
      </c>
      <c r="K23" s="41">
        <v>4840.3999999999996</v>
      </c>
      <c r="L23" s="41">
        <v>3959.6759999999999</v>
      </c>
      <c r="M23" s="41">
        <v>17771.900000000001</v>
      </c>
      <c r="N23" s="41">
        <v>2039</v>
      </c>
      <c r="O23" s="41">
        <v>4260.6080000000002</v>
      </c>
      <c r="P23" s="40">
        <v>314639.39762</v>
      </c>
      <c r="Q23" s="28"/>
      <c r="R23" s="28"/>
      <c r="S23" s="28"/>
      <c r="T23" s="28"/>
    </row>
    <row r="24" spans="1:20" ht="66" x14ac:dyDescent="0.3">
      <c r="A24" s="42" t="s">
        <v>55</v>
      </c>
      <c r="B24" s="41">
        <v>37539.991399999999</v>
      </c>
      <c r="C24" s="41">
        <v>3928</v>
      </c>
      <c r="D24" s="41">
        <v>3281.5</v>
      </c>
      <c r="E24" s="41">
        <v>687.42</v>
      </c>
      <c r="F24" s="41">
        <v>433.83</v>
      </c>
      <c r="G24" s="41">
        <v>3200</v>
      </c>
      <c r="H24" s="41">
        <v>305.69466999999997</v>
      </c>
      <c r="I24" s="41">
        <v>37</v>
      </c>
      <c r="J24" s="41">
        <v>1901.9095600000001</v>
      </c>
      <c r="K24" s="41">
        <v>494.5</v>
      </c>
      <c r="L24" s="41">
        <v>150</v>
      </c>
      <c r="M24" s="41">
        <v>444.38</v>
      </c>
      <c r="N24" s="41">
        <v>1411.8703399999999</v>
      </c>
      <c r="O24" s="41">
        <v>2398.0619999999999</v>
      </c>
      <c r="P24" s="40">
        <v>56214.15797</v>
      </c>
      <c r="Q24" s="28"/>
      <c r="R24" s="28"/>
      <c r="S24" s="28"/>
      <c r="T24" s="28"/>
    </row>
    <row r="25" spans="1:20" ht="92.4" x14ac:dyDescent="0.3">
      <c r="A25" s="42" t="s">
        <v>56</v>
      </c>
      <c r="B25" s="41">
        <v>3366.6550000000002</v>
      </c>
      <c r="C25" s="41">
        <v>2725.0810000000001</v>
      </c>
      <c r="D25" s="41">
        <v>262</v>
      </c>
      <c r="E25" s="41">
        <v>180</v>
      </c>
      <c r="F25" s="41">
        <v>55</v>
      </c>
      <c r="G25" s="41">
        <v>277.33</v>
      </c>
      <c r="H25" s="41">
        <v>91.99</v>
      </c>
      <c r="I25" s="41">
        <v>25</v>
      </c>
      <c r="J25" s="41">
        <v>378.6</v>
      </c>
      <c r="K25" s="41">
        <v>70.308000000000007</v>
      </c>
      <c r="L25" s="41">
        <v>100</v>
      </c>
      <c r="M25" s="41">
        <v>571.5</v>
      </c>
      <c r="N25" s="41">
        <v>121.346</v>
      </c>
      <c r="O25" s="41">
        <v>134.83851999999999</v>
      </c>
      <c r="P25" s="40">
        <v>8359.6485200000006</v>
      </c>
      <c r="Q25" s="28"/>
      <c r="R25" s="28"/>
      <c r="S25" s="28"/>
      <c r="T25" s="28"/>
    </row>
    <row r="26" spans="1:20" ht="66" x14ac:dyDescent="0.3">
      <c r="A26" s="42" t="s">
        <v>57</v>
      </c>
      <c r="B26" s="41">
        <v>1058.3851</v>
      </c>
      <c r="C26" s="41">
        <v>1352.55</v>
      </c>
      <c r="D26" s="41">
        <v>108.691</v>
      </c>
      <c r="E26" s="41"/>
      <c r="F26" s="41"/>
      <c r="G26" s="41">
        <v>160</v>
      </c>
      <c r="H26" s="41"/>
      <c r="I26" s="41"/>
      <c r="J26" s="41">
        <v>96</v>
      </c>
      <c r="K26" s="41">
        <v>331.47501</v>
      </c>
      <c r="L26" s="41"/>
      <c r="M26" s="41">
        <v>150</v>
      </c>
      <c r="N26" s="41"/>
      <c r="O26" s="41"/>
      <c r="P26" s="40">
        <v>3257.1011100000001</v>
      </c>
      <c r="Q26" s="28"/>
      <c r="R26" s="28"/>
      <c r="S26" s="28"/>
      <c r="T26" s="28"/>
    </row>
    <row r="27" spans="1:20" ht="79.2" x14ac:dyDescent="0.3">
      <c r="A27" s="42" t="s">
        <v>58</v>
      </c>
      <c r="B27" s="41"/>
      <c r="C27" s="41">
        <v>410</v>
      </c>
      <c r="D27" s="41"/>
      <c r="E27" s="41"/>
      <c r="F27" s="41"/>
      <c r="G27" s="41"/>
      <c r="H27" s="41"/>
      <c r="I27" s="41"/>
      <c r="J27" s="41"/>
      <c r="K27" s="41"/>
      <c r="L27" s="41"/>
      <c r="M27" s="41">
        <v>143.5</v>
      </c>
      <c r="N27" s="41"/>
      <c r="O27" s="41"/>
      <c r="P27" s="40">
        <v>553.5</v>
      </c>
      <c r="Q27" s="28"/>
      <c r="R27" s="28"/>
      <c r="S27" s="28"/>
      <c r="T27" s="28"/>
    </row>
    <row r="28" spans="1:20" ht="158.4" x14ac:dyDescent="0.3">
      <c r="A28" s="42" t="s">
        <v>59</v>
      </c>
      <c r="B28" s="41"/>
      <c r="C28" s="41">
        <v>183.5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0">
        <v>183.5</v>
      </c>
      <c r="Q28" s="28"/>
      <c r="R28" s="28"/>
      <c r="S28" s="28"/>
      <c r="T28" s="28"/>
    </row>
    <row r="29" spans="1:20" ht="52.8" x14ac:dyDescent="0.3">
      <c r="A29" s="42" t="s">
        <v>60</v>
      </c>
      <c r="B29" s="41"/>
      <c r="C29" s="41"/>
      <c r="D29" s="41"/>
      <c r="E29" s="41"/>
      <c r="F29" s="41"/>
      <c r="G29" s="41"/>
      <c r="H29" s="41"/>
      <c r="I29" s="41"/>
      <c r="J29" s="41">
        <v>36167</v>
      </c>
      <c r="K29" s="41"/>
      <c r="L29" s="41"/>
      <c r="M29" s="41"/>
      <c r="N29" s="41"/>
      <c r="O29" s="41"/>
      <c r="P29" s="40">
        <v>36167</v>
      </c>
      <c r="Q29" s="28"/>
      <c r="R29" s="28"/>
      <c r="S29" s="28"/>
      <c r="T29" s="28"/>
    </row>
    <row r="30" spans="1:20" ht="39.6" x14ac:dyDescent="0.3">
      <c r="A30" s="42" t="s">
        <v>61</v>
      </c>
      <c r="B30" s="41"/>
      <c r="C30" s="41">
        <v>821.55</v>
      </c>
      <c r="D30" s="41">
        <v>159.75</v>
      </c>
      <c r="E30" s="41">
        <v>342.35</v>
      </c>
      <c r="F30" s="41">
        <v>136.94999999999999</v>
      </c>
      <c r="G30" s="41">
        <v>45.65</v>
      </c>
      <c r="H30" s="41">
        <v>91.3</v>
      </c>
      <c r="I30" s="41">
        <v>51.2</v>
      </c>
      <c r="J30" s="41"/>
      <c r="K30" s="41">
        <v>121.175</v>
      </c>
      <c r="L30" s="41">
        <v>339.32499999999999</v>
      </c>
      <c r="M30" s="41">
        <v>315.07499999999999</v>
      </c>
      <c r="N30" s="41">
        <v>290.85000000000002</v>
      </c>
      <c r="O30" s="41">
        <v>290.85000000000002</v>
      </c>
      <c r="P30" s="40">
        <v>3006.0250000000001</v>
      </c>
      <c r="Q30" s="28"/>
      <c r="R30" s="28"/>
      <c r="S30" s="28"/>
      <c r="T30" s="28"/>
    </row>
    <row r="31" spans="1:20" ht="39.6" x14ac:dyDescent="0.3">
      <c r="A31" s="42" t="s">
        <v>62</v>
      </c>
      <c r="B31" s="41">
        <v>652.28354999999999</v>
      </c>
      <c r="C31" s="41">
        <v>111.87027999999999</v>
      </c>
      <c r="D31" s="41"/>
      <c r="E31" s="41">
        <v>83.902709999999999</v>
      </c>
      <c r="F31" s="41"/>
      <c r="G31" s="41"/>
      <c r="H31" s="41"/>
      <c r="I31" s="41"/>
      <c r="J31" s="41">
        <v>55.935139999999997</v>
      </c>
      <c r="K31" s="41"/>
      <c r="L31" s="41">
        <v>83.902709999999999</v>
      </c>
      <c r="M31" s="41"/>
      <c r="N31" s="41"/>
      <c r="O31" s="41"/>
      <c r="P31" s="40">
        <v>987.89439000000004</v>
      </c>
      <c r="Q31" s="28"/>
      <c r="R31" s="28"/>
      <c r="S31" s="28"/>
      <c r="T31" s="28"/>
    </row>
    <row r="32" spans="1:20" ht="39.6" x14ac:dyDescent="0.3">
      <c r="A32" s="42" t="s">
        <v>63</v>
      </c>
      <c r="B32" s="41"/>
      <c r="C32" s="41"/>
      <c r="D32" s="41">
        <v>128.83332999999999</v>
      </c>
      <c r="E32" s="41">
        <v>53.233330000000002</v>
      </c>
      <c r="F32" s="41">
        <v>22.283329999999999</v>
      </c>
      <c r="G32" s="41">
        <v>89.633330000000001</v>
      </c>
      <c r="H32" s="41">
        <v>37.075000000000003</v>
      </c>
      <c r="I32" s="41">
        <v>8.0749999999999993</v>
      </c>
      <c r="J32" s="41">
        <v>189.9</v>
      </c>
      <c r="K32" s="41">
        <v>25.425000000000001</v>
      </c>
      <c r="L32" s="41">
        <v>51.316670000000002</v>
      </c>
      <c r="M32" s="41">
        <v>53.8</v>
      </c>
      <c r="N32" s="41">
        <v>46.158329999999999</v>
      </c>
      <c r="O32" s="41">
        <v>19.350000000000001</v>
      </c>
      <c r="P32" s="40">
        <v>725.08331999999996</v>
      </c>
      <c r="Q32" s="28"/>
      <c r="R32" s="28"/>
      <c r="S32" s="28"/>
      <c r="T32" s="28"/>
    </row>
    <row r="33" spans="1:20" x14ac:dyDescent="0.3">
      <c r="A33" s="43" t="s">
        <v>64</v>
      </c>
      <c r="B33" s="40">
        <v>609434.82495000004</v>
      </c>
      <c r="C33" s="40">
        <v>391397.66298999998</v>
      </c>
      <c r="D33" s="40">
        <v>86698.493329999998</v>
      </c>
      <c r="E33" s="40">
        <v>55551.124499999998</v>
      </c>
      <c r="F33" s="40">
        <v>23856.963329999999</v>
      </c>
      <c r="G33" s="40">
        <v>101529.66886999999</v>
      </c>
      <c r="H33" s="40">
        <v>44758.074439999997</v>
      </c>
      <c r="I33" s="40">
        <v>25225.375</v>
      </c>
      <c r="J33" s="40">
        <v>126147.02785</v>
      </c>
      <c r="K33" s="40">
        <v>40583.122040000002</v>
      </c>
      <c r="L33" s="40">
        <v>45335.10871</v>
      </c>
      <c r="M33" s="40">
        <v>122766.56011999999</v>
      </c>
      <c r="N33" s="40">
        <v>56915.436099999999</v>
      </c>
      <c r="O33" s="40">
        <v>64505.476340000001</v>
      </c>
      <c r="P33" s="40">
        <v>1794704.91857</v>
      </c>
      <c r="Q33" s="27"/>
      <c r="R33" s="27"/>
      <c r="S33" s="27"/>
      <c r="T33" s="27"/>
    </row>
    <row r="34" spans="1:20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20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20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</sheetData>
  <pageMargins left="0.23622047244094491" right="0.23622047244094491" top="0.2" bottom="0.3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2019-06-11T04:04:53Z</dcterms:modified>
</cp:coreProperties>
</file>