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68" windowWidth="14808" windowHeight="7956"/>
  </bookViews>
  <sheets>
    <sheet name="Бюджетополучатели" sheetId="1" r:id="rId1"/>
    <sheet name="Муниципальные районы" sheetId="2" r:id="rId2"/>
  </sheets>
  <definedNames>
    <definedName name="Date">Бюджетополучатели!$E$8</definedName>
    <definedName name="EndData">Бюджетополучатели!$E$5</definedName>
    <definedName name="EndData1">Бюджетополучатели!$E$2</definedName>
    <definedName name="EndData2">'Муниципальные районы'!$A$1</definedName>
    <definedName name="EndDate">Бюджетополучатели!$E$9</definedName>
    <definedName name="period">Бюджетополучатели!$E$6</definedName>
    <definedName name="StartData">Бюджетополучатели!$E$4</definedName>
    <definedName name="StartData1">Бюджетополучатели!$E$1</definedName>
    <definedName name="Year">Бюджетополучатели!$E$7</definedName>
    <definedName name="_xlnm.Print_Titles" localSheetId="0">Бюджетополучатели!$21:$22</definedName>
    <definedName name="_xlnm.Print_Titles" localSheetId="1">'Муниципальные районы'!$1:$3</definedName>
    <definedName name="_xlnm.Print_Area" localSheetId="0">Бюджетополучатели!$A$1:$D$65</definedName>
    <definedName name="_xlnm.Print_Area" localSheetId="1">'Муниципальные районы'!$A$1:$P$40</definedName>
  </definedNames>
  <calcPr calcId="162913" refMode="R1C1"/>
</workbook>
</file>

<file path=xl/calcChain.xml><?xml version="1.0" encoding="utf-8"?>
<calcChain xmlns="http://schemas.openxmlformats.org/spreadsheetml/2006/main">
  <c r="D10" i="1" l="1"/>
  <c r="D9" i="1" s="1"/>
  <c r="D6" i="1" s="1"/>
  <c r="D13" i="1"/>
  <c r="E3" i="1" l="1"/>
  <c r="H1" i="1" l="1"/>
  <c r="F1" i="1" l="1"/>
  <c r="E6" i="1" s="1"/>
  <c r="A2" i="1" s="1"/>
  <c r="G3" i="1" l="1"/>
  <c r="A11" i="1" s="1"/>
  <c r="F3" i="1" l="1"/>
  <c r="A2" i="2"/>
  <c r="G1" i="1" l="1"/>
  <c r="A5" i="1" s="1"/>
  <c r="G2" i="1"/>
  <c r="F2" i="1"/>
</calcChain>
</file>

<file path=xl/sharedStrings.xml><?xml version="1.0" encoding="utf-8"?>
<sst xmlns="http://schemas.openxmlformats.org/spreadsheetml/2006/main" count="120" uniqueCount="119">
  <si>
    <t>тыс.рублей</t>
  </si>
  <si>
    <t>Собственные доходы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</si>
  <si>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</si>
  <si>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</si>
  <si>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</si>
  <si>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</si>
  <si>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</si>
  <si>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</si>
  <si>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</si>
  <si>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БАЛАНС</t>
  </si>
  <si>
    <t>Финансовая помощь из федерального бюджета</t>
  </si>
  <si>
    <t>в т.ч. целевые средства</t>
  </si>
  <si>
    <t>ИТОГО ДОХОДОВ</t>
  </si>
  <si>
    <t>ИТОГО РАСХОДОВ</t>
  </si>
  <si>
    <t>из них:</t>
  </si>
  <si>
    <t>целевые средства:</t>
  </si>
  <si>
    <t>Расшифровка расходов: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</si>
  <si>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</si>
  <si>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</si>
  <si>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</si>
  <si>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</si>
  <si>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</si>
  <si>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</si>
  <si>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</si>
  <si>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</si>
  <si>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</si>
  <si>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</si>
  <si>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</si>
  <si>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</si>
  <si>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</si>
  <si>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</si>
  <si>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</si>
  <si>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</si>
  <si>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01.01.2019</t>
  </si>
  <si>
    <t>01.07.2019</t>
  </si>
  <si>
    <t>Дотации на выравнивание бюджетной обеспеченности поселений</t>
  </si>
  <si>
    <t>Дотации на выравнивание бюджетной обеспеченности муниципальных районов (городских округов)</t>
  </si>
  <si>
    <t>Дотации на поддержку мер по обеспечению сбалансированности бюджетов</t>
  </si>
  <si>
    <t>Субсидии местным бюджетам, связанные с выравниванием обеспеченности муниципальных образований в Камчатском крае по реализации ими их расходных обязательств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</si>
  <si>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</si>
  <si>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Субсидии местным бюджетам на реализацию мероприятий Инвестиционной  программы Камчатского края</t>
  </si>
  <si>
    <t>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ответственности, предусмотренной законом Камчатского края</t>
  </si>
  <si>
    <t>Субвенции муниципальным районам в Камчатском крае для осуществления  полномочий органов государственной власти Камчатского края по расчету и предоставлению дотаций  бюджетам поселений</t>
  </si>
  <si>
    <t>Субвенции для осуществления  государственных полномочий Камчатского края по созданию и организации деятельности комиссий по делам несовершеннолетних и защите их прав муниципальных районов и городских округов в Камчатском крае</t>
  </si>
  <si>
    <t>Субвенции для осуществления отдельных  государственных полномочий Камчатского края  по социальному обслуживанию граждан в Камчатском крае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</si>
  <si>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</si>
  <si>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Камчатского края по вопросам предоставления мер социальной поддержки отдельным категориям граждан, проживающим в Камчатском крае, по проезду на автомобильном транспорте общего пользования городского сообщения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</si>
  <si>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граждан, проживающим в Камчатском крае, по проезду на автомобильном транспорте общего пользования пригородного сообщения</t>
  </si>
  <si>
    <t>Субвенции для осуществления  государственных полномочий по опеке и попечительству в Камчатском крае в части  расходов на выплату вознаграждения опекунам совершеннолетних недееспособных граждан, проживающим в Камчатском крае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</si>
  <si>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</si>
  <si>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</si>
  <si>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</si>
  <si>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</si>
  <si>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для осуществления  государственных полномочий Камчатского края в части расходов на предоставление  единовременной денежной выплаты гражданам, усыновившим (удочерившим) ребенка (детей)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</si>
  <si>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</si>
  <si>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</si>
  <si>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</si>
  <si>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</si>
  <si>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на осуществление  государственных полномочий Камчатского края по организации проведения мероприятий по отлову и содержанию безнадзорных животных в Камчатском крае</t>
  </si>
  <si>
    <t>Субвенции на выполнение государственных полномочий Камчатского края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</si>
  <si>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Субвенции для осуществления отдельных государственных полномочий Камчатского края по осуществлению регионального государственного жилищного надзора в отношении юридических лиц, индивидуальных предпринимателей и граждан и по проведению проверок при осуществлении лицензионного контроля в отношении юридических лиц, индивидуальных предпринимателей, осуществляющих деятельность по управлению многоквартирными домами на основании лицензии</t>
  </si>
  <si>
    <t>Иные межбюджетные трансферты на выполнение работ по капитальному ремонту фасада здания филиала МКУК "Пенжинский межпоселенческий централизованный культурно-досуговый комплекс" в с. Слаутное Пенжинского района Камчатского края</t>
  </si>
  <si>
    <t>Расходы, связанные с особым режимом безопасного функционирования закрытых административно-территориальных образований</t>
  </si>
  <si>
    <t>Создание в общеобразовательных организациях, расположенных в сельской местности, условий для занятий физической культурой и спортом</t>
  </si>
  <si>
    <t>Создание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</si>
  <si>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Оснащение объектов спортивной инфраструктуры спортивно-технологическим оборудованием</t>
  </si>
  <si>
    <t>Приобретение спортивного оборудования и инвентаря для приведения организаций спортивной подготовки в нормативное состояние</t>
  </si>
  <si>
    <t>Выплата единовременного пособия при всех формах устройства детей, лишенных родительского попечения, в семью</t>
  </si>
  <si>
    <t>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</si>
  <si>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Осуществление переданных полномочий Российской Федерации на государственную регистрацию актов гражданского состояния</t>
  </si>
  <si>
    <t>Государственная поддержка отрасли культуры</t>
  </si>
  <si>
    <t>Всего: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</si>
  <si>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</si>
  <si>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</si>
  <si>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</si>
  <si>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</si>
  <si>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</si>
  <si>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</si>
  <si>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</si>
  <si>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</si>
  <si>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</si>
  <si>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Камчатского края</t>
  </si>
  <si>
    <t>Министерство образования и молодежной политики Камчатского края</t>
  </si>
  <si>
    <t>Министерство здравоохранения Камчатского края</t>
  </si>
  <si>
    <t>Министерство социального развития и труда Камчатского края</t>
  </si>
  <si>
    <t>Министерство культуры Камчатского края</t>
  </si>
  <si>
    <t>Министерство специальных программ и по делам казачества Камчатского края</t>
  </si>
  <si>
    <t>Агентство по информатизации и связи Камчатского края</t>
  </si>
  <si>
    <t>Министерство имущественных и земельных отношений Камчатского края</t>
  </si>
  <si>
    <t>Агентство по занятости населения и миграционной политике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</si>
  <si>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</si>
  <si>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</si>
  <si>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</si>
  <si>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</si>
  <si>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технического надзора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</si>
  <si>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</si>
  <si>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</si>
  <si>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Инспекция государственного экологического надзора Камчатского края</t>
  </si>
  <si>
    <t>Государственная инспекция по контролю в сфере закупок Камчатского края</t>
  </si>
  <si>
    <t>Избирательная комиссия Камчатского края</t>
  </si>
  <si>
    <t>Министерство экономического развития и торговли Камчатского края</t>
  </si>
  <si>
    <t>Петропавловск-Камчатская городская территориальная избирательная комиссия</t>
  </si>
  <si>
    <t>Агентство по внутренней политике Камчатского края</t>
  </si>
  <si>
    <t>Министерство спорта Камчатского края</t>
  </si>
  <si>
    <t>Агентство лесного хозяйства и охраны животного мира Камчатского края</t>
  </si>
  <si>
    <t>Агентство по туризму и внешним связям Камчатского края</t>
  </si>
  <si>
    <t>администрация Корякского округа</t>
  </si>
  <si>
    <t>Министерство территориального развития Камчатского края</t>
  </si>
  <si>
    <t>Агентство инвестиций и предпринимательства Камчатского края</t>
  </si>
  <si>
    <t>Агентство по обращению с отходами Камчатского края</t>
  </si>
  <si>
    <t>Служба охраны объектов культурного наследия Камчатского края</t>
  </si>
  <si>
    <t>Агентство приоритетных проектов развития Камчатского края</t>
  </si>
  <si>
    <t>Агентство записи актов гражданского состояния и архивного дела Камчатского края</t>
  </si>
  <si>
    <t>30.06.2019</t>
  </si>
  <si>
    <t>01.06.2019</t>
  </si>
  <si>
    <t>Иные межбюджетные трансферты на обеспечение деятельности депутатов Государственной Думы и их помощников в избирательных округах</t>
  </si>
  <si>
    <t xml:space="preserve">Безвозмездные поступления в бюджеты субъектов Российской Федерации от государственной корпорации - Фонда содействия реформированию жилищно-коммунального хозяйства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</t>
  </si>
  <si>
    <t>Иные межбюджетные трансферты на приобретение мобильного сценического комплекса за счет средств резервного фонда Президента Российской Федерации</t>
  </si>
  <si>
    <t>Субсидии бюджетам субъектов Российской Федерации на софинансирование социальных программ субъектов Российской Федерации, связанных с укреплением материально-технической базы организаций социального обслуживания населения, оказанием адресной социальной помощи неработающим пенсионерам, обучением компьютерной грамотности неработающих пенсионеров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</si>
</sst>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1"/>
      <color theme="1"/>
      <name val="Times New Roman"/>
      <family val="1"/>
      <charset val="204"/>
    </font>
    <font>
      <sz val="12"/>
      <color theme="0"/>
      <name val="Times New Roman"/>
      <family val="1"/>
    </font>
    <font>
      <sz val="11"/>
      <color theme="0"/>
      <name val="Calibri"/>
      <family val="2"/>
      <scheme val="minor"/>
    </font>
    <font>
      <b/>
      <sz val="11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24" fillId="0" borderId="0"/>
    <xf numFmtId="0" fontId="24" fillId="0" borderId="0" applyNumberFormat="0" applyBorder="0" applyAlignment="0"/>
    <xf numFmtId="0" fontId="24" fillId="0" borderId="0" applyNumberFormat="0" applyBorder="0" applyAlignment="0"/>
    <xf numFmtId="0" fontId="24" fillId="0" borderId="0" applyNumberFormat="0" applyBorder="0" applyAlignment="0"/>
    <xf numFmtId="0" fontId="24" fillId="0" borderId="0" applyNumberFormat="0" applyBorder="0" applyAlignment="0"/>
    <xf numFmtId="0" fontId="24" fillId="0" borderId="0" applyNumberFormat="0" applyBorder="0" applyAlignment="0"/>
    <xf numFmtId="0" fontId="24" fillId="0" borderId="0" applyNumberFormat="0" applyBorder="0" applyAlignment="0"/>
    <xf numFmtId="0" fontId="24" fillId="0" borderId="0" applyNumberFormat="0" applyBorder="0" applyAlignment="0"/>
    <xf numFmtId="0" fontId="24" fillId="0" borderId="0" applyNumberFormat="0" applyBorder="0" applyAlignment="0"/>
    <xf numFmtId="0" fontId="24" fillId="0" borderId="0" applyNumberFormat="0" applyBorder="0" applyAlignment="0"/>
    <xf numFmtId="0" fontId="24" fillId="0" borderId="0"/>
    <xf numFmtId="0" fontId="24" fillId="0" borderId="0"/>
    <xf numFmtId="0" fontId="24" fillId="0" borderId="0" applyNumberFormat="0" applyBorder="0" applyAlignment="0"/>
    <xf numFmtId="0" fontId="1" fillId="0" borderId="0"/>
    <xf numFmtId="0" fontId="25" fillId="0" borderId="0"/>
    <xf numFmtId="0" fontId="23" fillId="0" borderId="0"/>
  </cellStyleXfs>
  <cellXfs count="65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Border="1" applyAlignment="1"/>
    <xf numFmtId="0" fontId="4" fillId="0" borderId="0" xfId="0" applyFont="1"/>
    <xf numFmtId="0" fontId="5" fillId="0" borderId="0" xfId="0" applyFont="1" applyBorder="1" applyAlignment="1">
      <alignment horizontal="right"/>
    </xf>
    <xf numFmtId="164" fontId="4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wrapText="1"/>
    </xf>
    <xf numFmtId="164" fontId="4" fillId="0" borderId="4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left" wrapText="1"/>
    </xf>
    <xf numFmtId="0" fontId="4" fillId="0" borderId="0" xfId="0" applyFont="1" applyFill="1" applyBorder="1"/>
    <xf numFmtId="49" fontId="4" fillId="0" borderId="4" xfId="0" applyNumberFormat="1" applyFont="1" applyBorder="1" applyAlignment="1">
      <alignment horizontal="left" vertical="center" wrapText="1"/>
    </xf>
    <xf numFmtId="0" fontId="7" fillId="2" borderId="0" xfId="0" applyFont="1" applyFill="1" applyBorder="1" applyAlignment="1"/>
    <xf numFmtId="164" fontId="8" fillId="2" borderId="4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/>
    <xf numFmtId="0" fontId="12" fillId="0" borderId="0" xfId="0" applyFont="1"/>
    <xf numFmtId="0" fontId="13" fillId="2" borderId="0" xfId="0" applyFont="1" applyFill="1" applyBorder="1" applyAlignment="1"/>
    <xf numFmtId="0" fontId="14" fillId="0" borderId="4" xfId="0" applyFont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/>
    <xf numFmtId="164" fontId="3" fillId="0" borderId="0" xfId="0" applyNumberFormat="1" applyFont="1" applyFill="1" applyBorder="1" applyAlignment="1">
      <alignment horizontal="right" wrapText="1"/>
    </xf>
    <xf numFmtId="164" fontId="18" fillId="0" borderId="0" xfId="0" applyNumberFormat="1" applyFont="1" applyFill="1" applyBorder="1" applyAlignment="1">
      <alignment horizontal="left" wrapText="1"/>
    </xf>
    <xf numFmtId="0" fontId="18" fillId="0" borderId="0" xfId="0" applyFont="1" applyFill="1" applyBorder="1" applyAlignment="1">
      <alignment horizontal="left" wrapText="1"/>
    </xf>
    <xf numFmtId="0" fontId="19" fillId="0" borderId="0" xfId="0" applyFont="1" applyFill="1" applyBorder="1" applyAlignment="1">
      <alignment wrapText="1"/>
    </xf>
    <xf numFmtId="49" fontId="17" fillId="0" borderId="4" xfId="0" applyNumberFormat="1" applyFont="1" applyBorder="1" applyAlignment="1">
      <alignment horizontal="left" vertical="center" wrapText="1"/>
    </xf>
    <xf numFmtId="0" fontId="20" fillId="0" borderId="0" xfId="0" applyNumberFormat="1" applyFont="1"/>
    <xf numFmtId="0" fontId="20" fillId="0" borderId="0" xfId="0" applyFont="1"/>
    <xf numFmtId="14" fontId="20" fillId="0" borderId="0" xfId="0" applyNumberFormat="1" applyFont="1"/>
    <xf numFmtId="49" fontId="6" fillId="2" borderId="4" xfId="0" applyNumberFormat="1" applyFont="1" applyFill="1" applyBorder="1" applyAlignment="1">
      <alignment horizontal="left" wrapText="1"/>
    </xf>
    <xf numFmtId="0" fontId="21" fillId="0" borderId="0" xfId="0" applyFont="1"/>
    <xf numFmtId="0" fontId="22" fillId="0" borderId="0" xfId="0" applyFont="1"/>
    <xf numFmtId="0" fontId="22" fillId="0" borderId="4" xfId="0" applyFont="1" applyBorder="1" applyAlignment="1">
      <alignment horizontal="left" vertical="center" wrapText="1"/>
    </xf>
    <xf numFmtId="164" fontId="11" fillId="2" borderId="4" xfId="0" applyNumberFormat="1" applyFont="1" applyFill="1" applyBorder="1" applyAlignment="1">
      <alignment horizontal="center" vertical="center" wrapText="1"/>
    </xf>
    <xf numFmtId="164" fontId="11" fillId="2" borderId="4" xfId="0" applyNumberFormat="1" applyFont="1" applyFill="1" applyBorder="1" applyAlignment="1">
      <alignment vertical="center" wrapText="1"/>
    </xf>
    <xf numFmtId="164" fontId="4" fillId="0" borderId="4" xfId="0" applyNumberFormat="1" applyFont="1" applyBorder="1" applyAlignment="1">
      <alignment horizontal="right" vertical="center" wrapText="1"/>
    </xf>
    <xf numFmtId="164" fontId="17" fillId="0" borderId="4" xfId="0" applyNumberFormat="1" applyFont="1" applyBorder="1" applyAlignment="1">
      <alignment horizontal="right" vertical="center" wrapText="1"/>
    </xf>
    <xf numFmtId="164" fontId="4" fillId="2" borderId="4" xfId="0" applyNumberFormat="1" applyFont="1" applyFill="1" applyBorder="1" applyAlignment="1">
      <alignment horizontal="right" wrapText="1"/>
    </xf>
    <xf numFmtId="164" fontId="3" fillId="2" borderId="4" xfId="0" applyNumberFormat="1" applyFont="1" applyFill="1" applyBorder="1" applyAlignment="1">
      <alignment horizontal="right" wrapText="1"/>
    </xf>
    <xf numFmtId="0" fontId="2" fillId="0" borderId="0" xfId="0" applyFont="1" applyAlignment="1">
      <alignment horizontal="center" wrapText="1"/>
    </xf>
    <xf numFmtId="0" fontId="3" fillId="0" borderId="1" xfId="0" applyNumberFormat="1" applyFont="1" applyFill="1" applyBorder="1" applyAlignment="1">
      <alignment horizontal="left" wrapText="1"/>
    </xf>
    <xf numFmtId="0" fontId="3" fillId="0" borderId="2" xfId="0" applyNumberFormat="1" applyFont="1" applyFill="1" applyBorder="1" applyAlignment="1">
      <alignment horizontal="left" wrapText="1"/>
    </xf>
    <xf numFmtId="164" fontId="3" fillId="0" borderId="4" xfId="0" applyNumberFormat="1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65" fontId="3" fillId="0" borderId="4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4" xfId="0" applyFont="1" applyBorder="1" applyAlignment="1">
      <alignment horizontal="left" wrapText="1"/>
    </xf>
    <xf numFmtId="0" fontId="17" fillId="0" borderId="4" xfId="0" applyFont="1" applyBorder="1" applyAlignment="1">
      <alignment horizontal="left" wrapText="1"/>
    </xf>
    <xf numFmtId="0" fontId="17" fillId="0" borderId="4" xfId="0" applyFont="1" applyBorder="1" applyAlignment="1">
      <alignment horizontal="left"/>
    </xf>
    <xf numFmtId="164" fontId="18" fillId="0" borderId="4" xfId="0" applyNumberFormat="1" applyFont="1" applyFill="1" applyBorder="1" applyAlignment="1">
      <alignment horizontal="left" wrapText="1"/>
    </xf>
    <xf numFmtId="0" fontId="18" fillId="0" borderId="4" xfId="0" applyFont="1" applyFill="1" applyBorder="1" applyAlignment="1">
      <alignment horizontal="left" wrapText="1"/>
    </xf>
    <xf numFmtId="0" fontId="0" fillId="0" borderId="0" xfId="0"/>
    <xf numFmtId="164" fontId="3" fillId="0" borderId="4" xfId="0" applyNumberFormat="1" applyFont="1" applyFill="1" applyBorder="1" applyAlignment="1">
      <alignment horizontal="right" wrapText="1"/>
    </xf>
    <xf numFmtId="0" fontId="0" fillId="0" borderId="0" xfId="0"/>
    <xf numFmtId="164" fontId="3" fillId="0" borderId="4" xfId="0" applyNumberFormat="1" applyFont="1" applyFill="1" applyBorder="1" applyAlignment="1">
      <alignment horizontal="right" wrapText="1"/>
    </xf>
    <xf numFmtId="164" fontId="4" fillId="0" borderId="4" xfId="0" applyNumberFormat="1" applyFont="1" applyFill="1" applyBorder="1" applyAlignment="1">
      <alignment horizontal="right" vertical="center" wrapText="1"/>
    </xf>
    <xf numFmtId="164" fontId="3" fillId="0" borderId="0" xfId="0" applyNumberFormat="1" applyFont="1" applyFill="1" applyBorder="1" applyAlignment="1">
      <alignment horizontal="right" wrapText="1"/>
    </xf>
    <xf numFmtId="164" fontId="18" fillId="0" borderId="0" xfId="0" applyNumberFormat="1" applyFont="1" applyFill="1" applyBorder="1" applyAlignment="1">
      <alignment horizontal="left" wrapText="1"/>
    </xf>
    <xf numFmtId="0" fontId="18" fillId="0" borderId="0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 wrapText="1"/>
    </xf>
  </cellXfs>
  <cellStyles count="17">
    <cellStyle name="Обычный" xfId="0" builtinId="0"/>
    <cellStyle name="Обычный 2" xfId="2"/>
    <cellStyle name="Обычный 2 2" xfId="3"/>
    <cellStyle name="Обычный 2 3" xfId="4"/>
    <cellStyle name="Обычный 2 4" xfId="5"/>
    <cellStyle name="Обычный 2 5" xfId="6"/>
    <cellStyle name="Обычный 2 6" xfId="7"/>
    <cellStyle name="Обычный 2 7" xfId="8"/>
    <cellStyle name="Обычный 2 8" xfId="9"/>
    <cellStyle name="Обычный 2 9" xfId="10"/>
    <cellStyle name="Обычный 2 9 2" xfId="13"/>
    <cellStyle name="Обычный 3" xfId="11"/>
    <cellStyle name="Обычный 3 2" xfId="14"/>
    <cellStyle name="Обычный 4" xfId="1"/>
    <cellStyle name="Обычный 4 2" xfId="12"/>
    <cellStyle name="Обычный 4 3" xfId="16"/>
    <cellStyle name="Обычный 5" xfId="1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4"/>
  <sheetViews>
    <sheetView tabSelected="1" view="pageBreakPreview" topLeftCell="A13" zoomScaleNormal="100" zoomScaleSheetLayoutView="100" workbookViewId="0">
      <selection activeCell="A21" sqref="A21:A22"/>
    </sheetView>
  </sheetViews>
  <sheetFormatPr defaultRowHeight="14.4" x14ac:dyDescent="0.3"/>
  <cols>
    <col min="1" max="1" width="69.33203125" customWidth="1"/>
    <col min="2" max="2" width="18.109375" customWidth="1"/>
    <col min="3" max="3" width="20.33203125" customWidth="1"/>
    <col min="4" max="4" width="16.5546875" customWidth="1"/>
    <col min="5" max="5" width="12.5546875" customWidth="1"/>
    <col min="6" max="6" width="16" bestFit="1" customWidth="1"/>
    <col min="8" max="8" width="10.109375" bestFit="1" customWidth="1"/>
  </cols>
  <sheetData>
    <row r="1" spans="1:8" ht="15.6" x14ac:dyDescent="0.3">
      <c r="A1" s="40" t="s">
        <v>9</v>
      </c>
      <c r="B1" s="40"/>
      <c r="C1" s="40"/>
      <c r="D1" s="40"/>
      <c r="E1" s="27" t="s">
        <v>114</v>
      </c>
      <c r="F1" s="28" t="str">
        <f>TEXT(E1,"[$-FC19]ММ")</f>
        <v>06</v>
      </c>
      <c r="G1" s="28" t="str">
        <f>TEXT(E1,"[$-FC19]ДД.ММ.ГГГ \г")</f>
        <v>01.06.2019 г</v>
      </c>
      <c r="H1" s="28" t="str">
        <f>TEXT(E1,"[$-FC19]ГГГГ")</f>
        <v>2019</v>
      </c>
    </row>
    <row r="2" spans="1:8" ht="15.6" x14ac:dyDescent="0.3">
      <c r="A2" s="40" t="str">
        <f>CONCATENATE("доходов и расходов краевого бюджета за ",period," ",H1," года")</f>
        <v>доходов и расходов краевого бюджета за июнь 2019 года</v>
      </c>
      <c r="B2" s="40"/>
      <c r="C2" s="40"/>
      <c r="D2" s="40"/>
      <c r="E2" s="27" t="s">
        <v>113</v>
      </c>
      <c r="F2" s="28" t="str">
        <f>TEXT(E2,"[$-FC19]ДД ММММ ГГГ \г")</f>
        <v>30 июня 2019 г</v>
      </c>
      <c r="G2" s="28" t="str">
        <f>TEXT(E2,"[$-FC19]ДД.ММ.ГГГ \г")</f>
        <v>30.06.2019 г</v>
      </c>
      <c r="H2" s="29"/>
    </row>
    <row r="3" spans="1:8" x14ac:dyDescent="0.3">
      <c r="A3" s="1"/>
      <c r="B3" s="2"/>
      <c r="C3" s="2"/>
      <c r="D3" s="3"/>
      <c r="E3" s="28">
        <f>EndDate+1</f>
        <v>43648</v>
      </c>
      <c r="F3" s="28" t="str">
        <f>TEXT(E3,"[$-FC19]ДД ММММ ГГГ \г")</f>
        <v>02 июля 2019 г</v>
      </c>
      <c r="G3" s="28" t="str">
        <f>TEXT(E3,"[$-FC19]ДД.ММ.ГГГ \г")</f>
        <v>02.07.2019 г</v>
      </c>
      <c r="H3" s="28"/>
    </row>
    <row r="4" spans="1:8" x14ac:dyDescent="0.3">
      <c r="A4" s="4"/>
      <c r="B4" s="5"/>
      <c r="C4" s="5"/>
      <c r="D4" s="6" t="s">
        <v>0</v>
      </c>
      <c r="E4" s="28"/>
      <c r="F4" s="28"/>
      <c r="G4" s="28"/>
      <c r="H4" s="28"/>
    </row>
    <row r="5" spans="1:8" x14ac:dyDescent="0.3">
      <c r="A5" s="41" t="str">
        <f>CONCATENATE("Остатки средств на ",G1,"ода")</f>
        <v>Остатки средств на 01.06.2019 года</v>
      </c>
      <c r="B5" s="42"/>
      <c r="C5" s="42"/>
      <c r="D5" s="57">
        <v>2125594.7999999998</v>
      </c>
      <c r="E5" s="29"/>
      <c r="F5" s="28"/>
      <c r="G5" s="28"/>
      <c r="H5" s="28"/>
    </row>
    <row r="6" spans="1:8" x14ac:dyDescent="0.3">
      <c r="A6" s="44" t="s">
        <v>1</v>
      </c>
      <c r="B6" s="50"/>
      <c r="C6" s="50"/>
      <c r="D6" s="7">
        <f>D9-D7</f>
        <v>1451606.9639000008</v>
      </c>
      <c r="E6" s="28" t="str">
        <f>IF(F1="01","январь",(IF(F1="02","февраль",(IF(F1="03","март",(IF(F1="04","апрель",(IF(F1="05","май",(IF(F1="06","июнь",(IF(F1="07","июль",(IF(F1="08","август",(IF(F1="09","сентябрь",(IF(F1="08","август",(IF(F1="09","сентябрь",(IF(F1="10","октябрь",(IF(F1="11","ноябрь","декабрь")))))))))))))))))))))))))</f>
        <v>июнь</v>
      </c>
      <c r="F6" s="28"/>
      <c r="G6" s="28"/>
      <c r="H6" s="28"/>
    </row>
    <row r="7" spans="1:8" x14ac:dyDescent="0.3">
      <c r="A7" s="51" t="s">
        <v>10</v>
      </c>
      <c r="B7" s="50"/>
      <c r="C7" s="50"/>
      <c r="D7" s="9">
        <v>4561578</v>
      </c>
      <c r="E7" s="28"/>
      <c r="F7" s="28"/>
      <c r="G7" s="28"/>
      <c r="H7" s="28"/>
    </row>
    <row r="8" spans="1:8" x14ac:dyDescent="0.3">
      <c r="A8" s="51" t="s">
        <v>11</v>
      </c>
      <c r="B8" s="50"/>
      <c r="C8" s="50"/>
      <c r="D8" s="60">
        <v>1445761</v>
      </c>
      <c r="E8" s="28" t="s">
        <v>33</v>
      </c>
    </row>
    <row r="9" spans="1:8" x14ac:dyDescent="0.3">
      <c r="A9" s="52" t="s">
        <v>12</v>
      </c>
      <c r="B9" s="53"/>
      <c r="C9" s="53"/>
      <c r="D9" s="9">
        <f>D11+D10-D5</f>
        <v>6013184.9639000008</v>
      </c>
      <c r="E9" s="28" t="s">
        <v>34</v>
      </c>
    </row>
    <row r="10" spans="1:8" x14ac:dyDescent="0.3">
      <c r="A10" s="52" t="s">
        <v>13</v>
      </c>
      <c r="B10" s="53"/>
      <c r="C10" s="53"/>
      <c r="D10" s="9">
        <f>B64+'Муниципальные районы'!P40</f>
        <v>6486341.3639000002</v>
      </c>
    </row>
    <row r="11" spans="1:8" x14ac:dyDescent="0.3">
      <c r="A11" s="43" t="str">
        <f>CONCATENATE("Остатки средств на ",G3,"ода")</f>
        <v>Остатки средств на 02.07.2019 года</v>
      </c>
      <c r="B11" s="44"/>
      <c r="C11" s="44"/>
      <c r="D11" s="8">
        <v>1652438.4</v>
      </c>
    </row>
    <row r="12" spans="1:8" x14ac:dyDescent="0.3">
      <c r="A12" s="54" t="s">
        <v>14</v>
      </c>
      <c r="B12" s="55"/>
      <c r="C12" s="55"/>
      <c r="D12" s="8"/>
    </row>
    <row r="13" spans="1:8" x14ac:dyDescent="0.3">
      <c r="A13" s="54" t="s">
        <v>15</v>
      </c>
      <c r="B13" s="55"/>
      <c r="C13" s="55"/>
      <c r="D13" s="8">
        <f>SUM(D14:D17)</f>
        <v>110985.5</v>
      </c>
    </row>
    <row r="14" spans="1:8" s="56" customFormat="1" ht="28.8" customHeight="1" x14ac:dyDescent="0.3">
      <c r="A14" s="51" t="s">
        <v>115</v>
      </c>
      <c r="B14" s="50"/>
      <c r="C14" s="50"/>
      <c r="D14" s="59">
        <v>43</v>
      </c>
    </row>
    <row r="15" spans="1:8" s="56" customFormat="1" ht="55.8" customHeight="1" x14ac:dyDescent="0.3">
      <c r="A15" s="51" t="s">
        <v>116</v>
      </c>
      <c r="B15" s="51"/>
      <c r="C15" s="51"/>
      <c r="D15" s="59">
        <v>77922.100000000006</v>
      </c>
    </row>
    <row r="16" spans="1:8" s="58" customFormat="1" ht="59.4" customHeight="1" x14ac:dyDescent="0.3">
      <c r="A16" s="51" t="s">
        <v>118</v>
      </c>
      <c r="B16" s="51"/>
      <c r="C16" s="51"/>
      <c r="D16" s="59">
        <v>3780.7</v>
      </c>
    </row>
    <row r="17" spans="1:4" s="56" customFormat="1" ht="31.8" customHeight="1" x14ac:dyDescent="0.3">
      <c r="A17" s="51" t="s">
        <v>117</v>
      </c>
      <c r="B17" s="50"/>
      <c r="C17" s="50"/>
      <c r="D17" s="59">
        <v>29239.7</v>
      </c>
    </row>
    <row r="18" spans="1:4" x14ac:dyDescent="0.3">
      <c r="A18" s="23"/>
      <c r="B18" s="24"/>
      <c r="C18" s="24"/>
      <c r="D18" s="22"/>
    </row>
    <row r="19" spans="1:4" s="58" customFormat="1" x14ac:dyDescent="0.3">
      <c r="A19" s="62"/>
      <c r="B19" s="63"/>
      <c r="C19" s="63"/>
      <c r="D19" s="61"/>
    </row>
    <row r="20" spans="1:4" x14ac:dyDescent="0.3">
      <c r="A20" s="25" t="s">
        <v>16</v>
      </c>
      <c r="B20" s="10"/>
      <c r="C20" s="10"/>
      <c r="D20" s="11"/>
    </row>
    <row r="21" spans="1:4" x14ac:dyDescent="0.3">
      <c r="A21" s="45" t="s">
        <v>17</v>
      </c>
      <c r="B21" s="47" t="s">
        <v>2</v>
      </c>
      <c r="C21" s="48" t="s">
        <v>3</v>
      </c>
      <c r="D21" s="49"/>
    </row>
    <row r="22" spans="1:4" ht="54.6" customHeight="1" x14ac:dyDescent="0.3">
      <c r="A22" s="46"/>
      <c r="B22" s="47"/>
      <c r="C22" s="64" t="s">
        <v>4</v>
      </c>
      <c r="D22" s="64" t="s">
        <v>5</v>
      </c>
    </row>
    <row r="23" spans="1:4" x14ac:dyDescent="0.3">
      <c r="A23" s="12" t="s">
        <v>72</v>
      </c>
      <c r="B23" s="36">
        <v>22353.872650000001</v>
      </c>
      <c r="C23" s="36">
        <v>14898.10929</v>
      </c>
      <c r="D23" s="36">
        <v>3764.90281</v>
      </c>
    </row>
    <row r="24" spans="1:4" x14ac:dyDescent="0.3">
      <c r="A24" s="12" t="s">
        <v>73</v>
      </c>
      <c r="B24" s="36">
        <v>5217.3686399999997</v>
      </c>
      <c r="C24" s="36">
        <v>3017.89831</v>
      </c>
      <c r="D24" s="36">
        <v>1810.82899</v>
      </c>
    </row>
    <row r="25" spans="1:4" x14ac:dyDescent="0.3">
      <c r="A25" s="12" t="s">
        <v>74</v>
      </c>
      <c r="B25" s="36">
        <v>2423.66374</v>
      </c>
      <c r="C25" s="36">
        <v>1785.25827</v>
      </c>
      <c r="D25" s="36">
        <v>638.40547000000004</v>
      </c>
    </row>
    <row r="26" spans="1:4" x14ac:dyDescent="0.3">
      <c r="A26" s="12" t="s">
        <v>75</v>
      </c>
      <c r="B26" s="36">
        <v>81331.886259999999</v>
      </c>
      <c r="C26" s="36">
        <v>21064.559069999999</v>
      </c>
      <c r="D26" s="36">
        <v>9364.6765699999996</v>
      </c>
    </row>
    <row r="27" spans="1:4" ht="27.6" x14ac:dyDescent="0.3">
      <c r="A27" s="12" t="s">
        <v>76</v>
      </c>
      <c r="B27" s="36">
        <v>101974.17213000001</v>
      </c>
      <c r="C27" s="36">
        <v>4459.7027799999996</v>
      </c>
      <c r="D27" s="36">
        <v>1353.75657</v>
      </c>
    </row>
    <row r="28" spans="1:4" x14ac:dyDescent="0.3">
      <c r="A28" s="12" t="s">
        <v>77</v>
      </c>
      <c r="B28" s="36">
        <v>7337.2690499999999</v>
      </c>
      <c r="C28" s="36">
        <v>1387.3467900000001</v>
      </c>
      <c r="D28" s="36">
        <v>834.84555</v>
      </c>
    </row>
    <row r="29" spans="1:4" x14ac:dyDescent="0.3">
      <c r="A29" s="12" t="s">
        <v>78</v>
      </c>
      <c r="B29" s="36">
        <v>1565.20821</v>
      </c>
      <c r="C29" s="36">
        <v>758.75885000000005</v>
      </c>
      <c r="D29" s="36">
        <v>607.52038000000005</v>
      </c>
    </row>
    <row r="30" spans="1:4" ht="27.6" x14ac:dyDescent="0.3">
      <c r="A30" s="12" t="s">
        <v>79</v>
      </c>
      <c r="B30" s="36">
        <v>441670.58408</v>
      </c>
      <c r="C30" s="36">
        <v>5483.0177400000002</v>
      </c>
      <c r="D30" s="36">
        <v>2874.19155</v>
      </c>
    </row>
    <row r="31" spans="1:4" x14ac:dyDescent="0.3">
      <c r="A31" s="12" t="s">
        <v>80</v>
      </c>
      <c r="B31" s="36">
        <v>14577.03515</v>
      </c>
      <c r="C31" s="36">
        <v>5159.3029999999999</v>
      </c>
      <c r="D31" s="36">
        <v>1424.3911000000001</v>
      </c>
    </row>
    <row r="32" spans="1:4" x14ac:dyDescent="0.3">
      <c r="A32" s="12" t="s">
        <v>81</v>
      </c>
      <c r="B32" s="36">
        <v>372468.29648000002</v>
      </c>
      <c r="C32" s="36">
        <v>10686.515439999999</v>
      </c>
      <c r="D32" s="36">
        <v>1189.2771600000001</v>
      </c>
    </row>
    <row r="33" spans="1:4" x14ac:dyDescent="0.3">
      <c r="A33" s="12" t="s">
        <v>82</v>
      </c>
      <c r="B33" s="36">
        <v>368817.86719000002</v>
      </c>
      <c r="C33" s="36">
        <v>7553.9802799999998</v>
      </c>
      <c r="D33" s="36">
        <v>2168.5035699999999</v>
      </c>
    </row>
    <row r="34" spans="1:4" x14ac:dyDescent="0.3">
      <c r="A34" s="12" t="s">
        <v>83</v>
      </c>
      <c r="B34" s="36">
        <v>715896.12364000001</v>
      </c>
      <c r="C34" s="36">
        <v>17746.99278</v>
      </c>
      <c r="D34" s="36">
        <v>5287.0067399999998</v>
      </c>
    </row>
    <row r="35" spans="1:4" x14ac:dyDescent="0.3">
      <c r="A35" s="12" t="s">
        <v>84</v>
      </c>
      <c r="B35" s="36">
        <v>624500.68252000003</v>
      </c>
      <c r="C35" s="36">
        <v>20039.426019999999</v>
      </c>
      <c r="D35" s="36">
        <v>7134.8784999999998</v>
      </c>
    </row>
    <row r="36" spans="1:4" x14ac:dyDescent="0.3">
      <c r="A36" s="12" t="s">
        <v>85</v>
      </c>
      <c r="B36" s="36">
        <v>90691.970029999997</v>
      </c>
      <c r="C36" s="36">
        <v>2717.0954299999999</v>
      </c>
      <c r="D36" s="36">
        <v>634.78048999999999</v>
      </c>
    </row>
    <row r="37" spans="1:4" ht="27.6" x14ac:dyDescent="0.3">
      <c r="A37" s="12" t="s">
        <v>86</v>
      </c>
      <c r="B37" s="36">
        <v>92770.764500000005</v>
      </c>
      <c r="C37" s="36">
        <v>60069.919840000002</v>
      </c>
      <c r="D37" s="36">
        <v>17840.280620000001</v>
      </c>
    </row>
    <row r="38" spans="1:4" x14ac:dyDescent="0.3">
      <c r="A38" s="12" t="s">
        <v>87</v>
      </c>
      <c r="B38" s="36">
        <v>13602.86988</v>
      </c>
      <c r="C38" s="36">
        <v>654.07351000000006</v>
      </c>
      <c r="D38" s="36">
        <v>421.85419999999999</v>
      </c>
    </row>
    <row r="39" spans="1:4" x14ac:dyDescent="0.3">
      <c r="A39" s="12" t="s">
        <v>88</v>
      </c>
      <c r="B39" s="36">
        <v>25120.917440000001</v>
      </c>
      <c r="C39" s="36">
        <v>3834.3000200000001</v>
      </c>
      <c r="D39" s="36">
        <v>1068.14516</v>
      </c>
    </row>
    <row r="40" spans="1:4" ht="27.6" x14ac:dyDescent="0.3">
      <c r="A40" s="12" t="s">
        <v>89</v>
      </c>
      <c r="B40" s="36">
        <v>45138.558470000004</v>
      </c>
      <c r="C40" s="36">
        <v>18641.01626</v>
      </c>
      <c r="D40" s="36">
        <v>4484.4045500000002</v>
      </c>
    </row>
    <row r="41" spans="1:4" x14ac:dyDescent="0.3">
      <c r="A41" s="12" t="s">
        <v>90</v>
      </c>
      <c r="B41" s="36">
        <v>15884.41382</v>
      </c>
      <c r="C41" s="36">
        <v>1367.02045</v>
      </c>
      <c r="D41" s="36">
        <v>404.70940999999999</v>
      </c>
    </row>
    <row r="42" spans="1:4" x14ac:dyDescent="0.3">
      <c r="A42" s="12" t="s">
        <v>91</v>
      </c>
      <c r="B42" s="36">
        <v>446229.76973</v>
      </c>
      <c r="C42" s="36">
        <v>6693.1944599999997</v>
      </c>
      <c r="D42" s="36">
        <v>1790.35896</v>
      </c>
    </row>
    <row r="43" spans="1:4" x14ac:dyDescent="0.3">
      <c r="A43" s="12" t="s">
        <v>92</v>
      </c>
      <c r="B43" s="36">
        <v>20986.131679999999</v>
      </c>
      <c r="C43" s="36">
        <v>13356.93347</v>
      </c>
      <c r="D43" s="36">
        <v>3707.9643900000001</v>
      </c>
    </row>
    <row r="44" spans="1:4" x14ac:dyDescent="0.3">
      <c r="A44" s="12" t="s">
        <v>93</v>
      </c>
      <c r="B44" s="36">
        <v>3804.6690100000001</v>
      </c>
      <c r="C44" s="36">
        <v>2749.2401799999998</v>
      </c>
      <c r="D44" s="36">
        <v>981.43239000000005</v>
      </c>
    </row>
    <row r="45" spans="1:4" x14ac:dyDescent="0.3">
      <c r="A45" s="12" t="s">
        <v>94</v>
      </c>
      <c r="B45" s="36">
        <v>1430.33347</v>
      </c>
      <c r="C45" s="36">
        <v>996.49300000000005</v>
      </c>
      <c r="D45" s="36">
        <v>309.084</v>
      </c>
    </row>
    <row r="46" spans="1:4" x14ac:dyDescent="0.3">
      <c r="A46" s="12" t="s">
        <v>95</v>
      </c>
      <c r="B46" s="36">
        <v>3044.92508</v>
      </c>
      <c r="C46" s="36">
        <v>2281.2547800000002</v>
      </c>
      <c r="D46" s="36">
        <v>630.33257000000003</v>
      </c>
    </row>
    <row r="47" spans="1:4" x14ac:dyDescent="0.3">
      <c r="A47" s="12" t="s">
        <v>96</v>
      </c>
      <c r="B47" s="36">
        <v>3270.1651200000001</v>
      </c>
      <c r="C47" s="36">
        <v>2405.0677000000001</v>
      </c>
      <c r="D47" s="36">
        <v>653.48738000000003</v>
      </c>
    </row>
    <row r="48" spans="1:4" x14ac:dyDescent="0.3">
      <c r="A48" s="12" t="s">
        <v>97</v>
      </c>
      <c r="B48" s="36">
        <v>1895.18272</v>
      </c>
      <c r="C48" s="36">
        <v>1377.0776000000001</v>
      </c>
      <c r="D48" s="36">
        <v>391.36207999999999</v>
      </c>
    </row>
    <row r="49" spans="1:4" x14ac:dyDescent="0.3">
      <c r="A49" s="12" t="s">
        <v>98</v>
      </c>
      <c r="B49" s="36">
        <v>1078.96955</v>
      </c>
      <c r="C49" s="36">
        <v>742.09438999999998</v>
      </c>
      <c r="D49" s="36">
        <v>219.20648</v>
      </c>
    </row>
    <row r="50" spans="1:4" x14ac:dyDescent="0.3">
      <c r="A50" s="12" t="s">
        <v>99</v>
      </c>
      <c r="B50" s="36">
        <v>4215.94139</v>
      </c>
      <c r="C50" s="36">
        <v>2813.0404800000001</v>
      </c>
      <c r="D50" s="36">
        <v>807.21322999999995</v>
      </c>
    </row>
    <row r="51" spans="1:4" x14ac:dyDescent="0.3">
      <c r="A51" s="12" t="s">
        <v>100</v>
      </c>
      <c r="B51" s="36">
        <v>951525.57108999998</v>
      </c>
      <c r="C51" s="36">
        <v>19264.18044</v>
      </c>
      <c r="D51" s="36">
        <v>5897.3079299999999</v>
      </c>
    </row>
    <row r="52" spans="1:4" ht="27.6" x14ac:dyDescent="0.3">
      <c r="A52" s="12" t="s">
        <v>101</v>
      </c>
      <c r="B52" s="36">
        <v>209.37458000000001</v>
      </c>
      <c r="C52" s="36">
        <v>161.96326999999999</v>
      </c>
      <c r="D52" s="36">
        <v>0.29991000000000001</v>
      </c>
    </row>
    <row r="53" spans="1:4" x14ac:dyDescent="0.3">
      <c r="A53" s="12" t="s">
        <v>102</v>
      </c>
      <c r="B53" s="36">
        <v>7584.9565499999999</v>
      </c>
      <c r="C53" s="36">
        <v>3366.7298500000002</v>
      </c>
      <c r="D53" s="36">
        <v>1293.1077</v>
      </c>
    </row>
    <row r="54" spans="1:4" x14ac:dyDescent="0.3">
      <c r="A54" s="12" t="s">
        <v>103</v>
      </c>
      <c r="B54" s="36">
        <v>83749.059410000002</v>
      </c>
      <c r="C54" s="36">
        <v>902.59567000000004</v>
      </c>
      <c r="D54" s="36">
        <v>714.01116000000002</v>
      </c>
    </row>
    <row r="55" spans="1:4" x14ac:dyDescent="0.3">
      <c r="A55" s="12" t="s">
        <v>104</v>
      </c>
      <c r="B55" s="36">
        <v>72393.801489999998</v>
      </c>
      <c r="C55" s="36">
        <v>18494.340250000001</v>
      </c>
      <c r="D55" s="36">
        <v>5685.54079</v>
      </c>
    </row>
    <row r="56" spans="1:4" x14ac:dyDescent="0.3">
      <c r="A56" s="12" t="s">
        <v>105</v>
      </c>
      <c r="B56" s="36">
        <v>6768.7264999999998</v>
      </c>
      <c r="C56" s="36">
        <v>712.22208999999998</v>
      </c>
      <c r="D56" s="36">
        <v>278.97620000000001</v>
      </c>
    </row>
    <row r="57" spans="1:4" x14ac:dyDescent="0.3">
      <c r="A57" s="12" t="s">
        <v>106</v>
      </c>
      <c r="B57" s="36">
        <v>4380.2341999999999</v>
      </c>
      <c r="C57" s="36">
        <v>1543.04592</v>
      </c>
      <c r="D57" s="36">
        <v>372.50195000000002</v>
      </c>
    </row>
    <row r="58" spans="1:4" x14ac:dyDescent="0.3">
      <c r="A58" s="12" t="s">
        <v>107</v>
      </c>
      <c r="B58" s="36">
        <v>1633.2796800000001</v>
      </c>
      <c r="C58" s="36">
        <v>849.80543</v>
      </c>
      <c r="D58" s="36">
        <v>477.34841</v>
      </c>
    </row>
    <row r="59" spans="1:4" x14ac:dyDescent="0.3">
      <c r="A59" s="12" t="s">
        <v>108</v>
      </c>
      <c r="B59" s="36">
        <v>21135.932069999999</v>
      </c>
      <c r="C59" s="36">
        <v>1115.9629</v>
      </c>
      <c r="D59" s="36">
        <v>579.67570999999998</v>
      </c>
    </row>
    <row r="60" spans="1:4" x14ac:dyDescent="0.3">
      <c r="A60" s="12" t="s">
        <v>109</v>
      </c>
      <c r="B60" s="36">
        <v>42361.800139999999</v>
      </c>
      <c r="C60" s="36">
        <v>234.64223999999999</v>
      </c>
      <c r="D60" s="36">
        <v>214.89045999999999</v>
      </c>
    </row>
    <row r="61" spans="1:4" x14ac:dyDescent="0.3">
      <c r="A61" s="12" t="s">
        <v>110</v>
      </c>
      <c r="B61" s="36">
        <v>788.24608000000001</v>
      </c>
      <c r="C61" s="36">
        <v>434.84460000000001</v>
      </c>
      <c r="D61" s="36">
        <v>127.5198</v>
      </c>
    </row>
    <row r="62" spans="1:4" x14ac:dyDescent="0.3">
      <c r="A62" s="12" t="s">
        <v>111</v>
      </c>
      <c r="B62" s="36">
        <v>994.28774999999996</v>
      </c>
      <c r="C62" s="36">
        <v>683.15461000000005</v>
      </c>
      <c r="D62" s="36">
        <v>146.33885000000001</v>
      </c>
    </row>
    <row r="63" spans="1:4" ht="27.6" x14ac:dyDescent="0.3">
      <c r="A63" s="12" t="s">
        <v>112</v>
      </c>
      <c r="B63" s="36">
        <v>9491.1458999999995</v>
      </c>
      <c r="C63" s="36">
        <v>6067.4254199999996</v>
      </c>
      <c r="D63" s="36">
        <v>1690.3603599999999</v>
      </c>
    </row>
    <row r="64" spans="1:4" x14ac:dyDescent="0.3">
      <c r="A64" s="26" t="s">
        <v>2</v>
      </c>
      <c r="B64" s="37">
        <v>4732316.0270699998</v>
      </c>
      <c r="C64" s="37">
        <v>288569.60288000002</v>
      </c>
      <c r="D64" s="37">
        <v>90275.680099999998</v>
      </c>
    </row>
  </sheetData>
  <mergeCells count="18">
    <mergeCell ref="A17:C17"/>
    <mergeCell ref="A16:C16"/>
    <mergeCell ref="A1:D1"/>
    <mergeCell ref="A2:D2"/>
    <mergeCell ref="A5:C5"/>
    <mergeCell ref="A11:C11"/>
    <mergeCell ref="A21:A22"/>
    <mergeCell ref="B21:B22"/>
    <mergeCell ref="C21:D21"/>
    <mergeCell ref="A6:C6"/>
    <mergeCell ref="A7:C7"/>
    <mergeCell ref="A8:C8"/>
    <mergeCell ref="A9:C9"/>
    <mergeCell ref="A10:C10"/>
    <mergeCell ref="A12:C12"/>
    <mergeCell ref="A13:C13"/>
    <mergeCell ref="A14:C14"/>
    <mergeCell ref="A15:C15"/>
  </mergeCells>
  <pageMargins left="0.70866141732283472" right="0.15748031496062992" top="0.35433070866141736" bottom="0.39370078740157483" header="0.31496062992125984" footer="0.23622047244094491"/>
  <pageSetup paperSize="9" scale="62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view="pageBreakPreview" zoomScaleNormal="100" zoomScaleSheetLayoutView="100" workbookViewId="0">
      <selection activeCell="G54" sqref="G54"/>
    </sheetView>
  </sheetViews>
  <sheetFormatPr defaultRowHeight="14.4" x14ac:dyDescent="0.3"/>
  <cols>
    <col min="1" max="1" width="38.88671875" customWidth="1"/>
    <col min="2" max="2" width="13.109375" customWidth="1"/>
    <col min="3" max="3" width="10.5546875" customWidth="1"/>
    <col min="4" max="4" width="11.44140625" customWidth="1"/>
    <col min="5" max="5" width="13.109375" customWidth="1"/>
    <col min="6" max="6" width="13.44140625" customWidth="1"/>
    <col min="7" max="7" width="14.109375" customWidth="1"/>
    <col min="8" max="8" width="13" customWidth="1"/>
    <col min="9" max="9" width="10.88671875" customWidth="1"/>
    <col min="10" max="10" width="12.6640625" customWidth="1"/>
    <col min="11" max="11" width="11" customWidth="1"/>
    <col min="12" max="13" width="11.88671875" customWidth="1"/>
    <col min="14" max="14" width="11.109375" customWidth="1"/>
    <col min="15" max="16" width="11.5546875" customWidth="1"/>
  </cols>
  <sheetData>
    <row r="1" spans="1:20" s="17" customFormat="1" ht="15.6" x14ac:dyDescent="0.3">
      <c r="A1" s="20"/>
      <c r="C1" s="18" t="s">
        <v>8</v>
      </c>
    </row>
    <row r="2" spans="1:20" x14ac:dyDescent="0.3">
      <c r="A2" s="21" t="str">
        <f>TEXT(EndData2,"[$-FC19]ДД.ММ.ГГГ")</f>
        <v>00.01.1900</v>
      </c>
      <c r="C2" s="13"/>
      <c r="P2" s="15" t="s">
        <v>7</v>
      </c>
    </row>
    <row r="3" spans="1:20" s="16" customFormat="1" ht="52.8" x14ac:dyDescent="0.25">
      <c r="A3" s="19" t="s">
        <v>18</v>
      </c>
      <c r="B3" s="34" t="s">
        <v>19</v>
      </c>
      <c r="C3" s="35" t="s">
        <v>20</v>
      </c>
      <c r="D3" s="35" t="s">
        <v>21</v>
      </c>
      <c r="E3" s="35" t="s">
        <v>22</v>
      </c>
      <c r="F3" s="35" t="s">
        <v>23</v>
      </c>
      <c r="G3" s="35" t="s">
        <v>24</v>
      </c>
      <c r="H3" s="35" t="s">
        <v>25</v>
      </c>
      <c r="I3" s="35" t="s">
        <v>26</v>
      </c>
      <c r="J3" s="35" t="s">
        <v>27</v>
      </c>
      <c r="K3" s="35" t="s">
        <v>28</v>
      </c>
      <c r="L3" s="35" t="s">
        <v>29</v>
      </c>
      <c r="M3" s="35" t="s">
        <v>30</v>
      </c>
      <c r="N3" s="35" t="s">
        <v>31</v>
      </c>
      <c r="O3" s="35" t="s">
        <v>32</v>
      </c>
      <c r="P3" s="14" t="s">
        <v>6</v>
      </c>
    </row>
    <row r="4" spans="1:20" ht="27.6" x14ac:dyDescent="0.3">
      <c r="A4" s="33" t="s">
        <v>35</v>
      </c>
      <c r="B4" s="38"/>
      <c r="C4" s="38"/>
      <c r="D4" s="38"/>
      <c r="E4" s="38"/>
      <c r="F4" s="38"/>
      <c r="G4" s="38"/>
      <c r="H4" s="38"/>
      <c r="I4" s="38"/>
      <c r="J4" s="38">
        <v>1501.1659999999999</v>
      </c>
      <c r="K4" s="38">
        <v>199.5</v>
      </c>
      <c r="L4" s="38"/>
      <c r="M4" s="38"/>
      <c r="N4" s="38"/>
      <c r="O4" s="38"/>
      <c r="P4" s="39">
        <v>1700.6659999999999</v>
      </c>
      <c r="Q4" s="32"/>
      <c r="R4" s="32"/>
      <c r="S4" s="32"/>
      <c r="T4" s="32"/>
    </row>
    <row r="5" spans="1:20" ht="41.4" x14ac:dyDescent="0.3">
      <c r="A5" s="33" t="s">
        <v>36</v>
      </c>
      <c r="B5" s="38"/>
      <c r="C5" s="38">
        <v>22917.081999999999</v>
      </c>
      <c r="D5" s="38">
        <v>19052.831999999999</v>
      </c>
      <c r="E5" s="38">
        <v>8315.5</v>
      </c>
      <c r="F5" s="38">
        <v>8850.2999999999993</v>
      </c>
      <c r="G5" s="38">
        <v>23873.666700000002</v>
      </c>
      <c r="H5" s="38">
        <v>8800</v>
      </c>
      <c r="I5" s="38">
        <v>5260</v>
      </c>
      <c r="J5" s="38">
        <v>2125.5839999999998</v>
      </c>
      <c r="K5" s="38">
        <v>4983.9160000000002</v>
      </c>
      <c r="L5" s="38">
        <v>10000</v>
      </c>
      <c r="M5" s="38">
        <v>7785</v>
      </c>
      <c r="N5" s="38">
        <v>12081.25</v>
      </c>
      <c r="O5" s="38">
        <v>16747.47</v>
      </c>
      <c r="P5" s="39">
        <v>150792.60070000001</v>
      </c>
      <c r="Q5" s="32"/>
      <c r="R5" s="32"/>
      <c r="S5" s="32"/>
      <c r="T5" s="32"/>
    </row>
    <row r="6" spans="1:20" ht="41.4" x14ac:dyDescent="0.3">
      <c r="A6" s="33" t="s">
        <v>37</v>
      </c>
      <c r="B6" s="38">
        <v>100</v>
      </c>
      <c r="C6" s="38">
        <v>20650</v>
      </c>
      <c r="D6" s="38">
        <v>75</v>
      </c>
      <c r="E6" s="38">
        <v>66000</v>
      </c>
      <c r="F6" s="38">
        <v>8500</v>
      </c>
      <c r="G6" s="38"/>
      <c r="H6" s="38">
        <v>5333</v>
      </c>
      <c r="I6" s="38"/>
      <c r="J6" s="38">
        <v>217.625</v>
      </c>
      <c r="K6" s="38">
        <v>5300</v>
      </c>
      <c r="L6" s="38"/>
      <c r="M6" s="38"/>
      <c r="N6" s="38"/>
      <c r="O6" s="38"/>
      <c r="P6" s="39">
        <v>106175.625</v>
      </c>
      <c r="Q6" s="32"/>
      <c r="R6" s="32"/>
      <c r="S6" s="32"/>
      <c r="T6" s="32"/>
    </row>
    <row r="7" spans="1:20" ht="69" x14ac:dyDescent="0.3">
      <c r="A7" s="33" t="s">
        <v>38</v>
      </c>
      <c r="B7" s="38">
        <v>55430.959799999997</v>
      </c>
      <c r="C7" s="38">
        <v>94390.652000000002</v>
      </c>
      <c r="D7" s="38">
        <v>22246</v>
      </c>
      <c r="E7" s="38">
        <v>14636</v>
      </c>
      <c r="F7" s="38">
        <v>5373</v>
      </c>
      <c r="G7" s="38">
        <v>27732.25</v>
      </c>
      <c r="H7" s="38">
        <v>15000</v>
      </c>
      <c r="I7" s="38">
        <v>7200</v>
      </c>
      <c r="J7" s="38">
        <v>26457.853330000002</v>
      </c>
      <c r="K7" s="38">
        <v>4867.5829999999996</v>
      </c>
      <c r="L7" s="38"/>
      <c r="M7" s="38"/>
      <c r="N7" s="38">
        <v>10907.472229999999</v>
      </c>
      <c r="O7" s="38">
        <v>20338.326000000001</v>
      </c>
      <c r="P7" s="39">
        <v>304580.09636000003</v>
      </c>
      <c r="Q7" s="32"/>
      <c r="R7" s="32"/>
      <c r="S7" s="32"/>
      <c r="T7" s="32"/>
    </row>
    <row r="8" spans="1:20" ht="124.2" x14ac:dyDescent="0.3">
      <c r="A8" s="33" t="s">
        <v>39</v>
      </c>
      <c r="B8" s="38">
        <v>5173.2108699999999</v>
      </c>
      <c r="C8" s="38">
        <v>725.73090999999999</v>
      </c>
      <c r="D8" s="38">
        <v>4664.1011399999998</v>
      </c>
      <c r="E8" s="38">
        <v>3269.2307700000001</v>
      </c>
      <c r="F8" s="38">
        <v>514.75199999999995</v>
      </c>
      <c r="G8" s="38">
        <v>3788.1449299999999</v>
      </c>
      <c r="H8" s="38"/>
      <c r="I8" s="38">
        <v>270</v>
      </c>
      <c r="J8" s="38">
        <v>865.3</v>
      </c>
      <c r="K8" s="38"/>
      <c r="L8" s="38">
        <v>703.74600999999996</v>
      </c>
      <c r="M8" s="38"/>
      <c r="N8" s="38"/>
      <c r="O8" s="38"/>
      <c r="P8" s="39">
        <v>19974.216629999999</v>
      </c>
      <c r="Q8" s="32"/>
      <c r="R8" s="32"/>
      <c r="S8" s="32"/>
      <c r="T8" s="32"/>
    </row>
    <row r="9" spans="1:20" ht="55.2" x14ac:dyDescent="0.3">
      <c r="A9" s="33" t="s">
        <v>40</v>
      </c>
      <c r="B9" s="38">
        <v>24851.29293</v>
      </c>
      <c r="C9" s="38">
        <v>69454.172399999996</v>
      </c>
      <c r="D9" s="38"/>
      <c r="E9" s="38"/>
      <c r="F9" s="38"/>
      <c r="G9" s="38"/>
      <c r="H9" s="38"/>
      <c r="I9" s="38"/>
      <c r="J9" s="38"/>
      <c r="K9" s="38">
        <v>4696.3939700000001</v>
      </c>
      <c r="L9" s="38"/>
      <c r="M9" s="38"/>
      <c r="N9" s="38"/>
      <c r="O9" s="38"/>
      <c r="P9" s="39">
        <v>99001.859299999996</v>
      </c>
      <c r="Q9" s="32"/>
      <c r="R9" s="32"/>
      <c r="S9" s="32"/>
      <c r="T9" s="32"/>
    </row>
    <row r="10" spans="1:20" ht="96.6" x14ac:dyDescent="0.3">
      <c r="A10" s="33" t="s">
        <v>41</v>
      </c>
      <c r="B10" s="38">
        <v>127.15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9">
        <v>127.15</v>
      </c>
      <c r="Q10" s="32"/>
      <c r="R10" s="32"/>
      <c r="S10" s="32"/>
      <c r="T10" s="32"/>
    </row>
    <row r="11" spans="1:20" ht="82.8" x14ac:dyDescent="0.3">
      <c r="A11" s="33" t="s">
        <v>42</v>
      </c>
      <c r="B11" s="38"/>
      <c r="C11" s="38">
        <v>4386.0829999999996</v>
      </c>
      <c r="D11" s="38">
        <v>652.75</v>
      </c>
      <c r="E11" s="38">
        <v>461.4</v>
      </c>
      <c r="F11" s="38">
        <v>166.3</v>
      </c>
      <c r="G11" s="38">
        <v>654.33333000000005</v>
      </c>
      <c r="H11" s="38">
        <v>200</v>
      </c>
      <c r="I11" s="38">
        <v>50</v>
      </c>
      <c r="J11" s="38"/>
      <c r="K11" s="38"/>
      <c r="L11" s="38">
        <v>265.58332999999999</v>
      </c>
      <c r="M11" s="38">
        <v>247.75</v>
      </c>
      <c r="N11" s="38">
        <v>246.33332999999999</v>
      </c>
      <c r="O11" s="38">
        <v>220.666</v>
      </c>
      <c r="P11" s="39">
        <v>7551.1989899999999</v>
      </c>
      <c r="Q11" s="32"/>
      <c r="R11" s="32"/>
      <c r="S11" s="32"/>
      <c r="T11" s="32"/>
    </row>
    <row r="12" spans="1:20" ht="96.6" x14ac:dyDescent="0.3">
      <c r="A12" s="33" t="s">
        <v>43</v>
      </c>
      <c r="B12" s="38">
        <v>23.96</v>
      </c>
      <c r="C12" s="38">
        <v>268.66699999999997</v>
      </c>
      <c r="D12" s="38">
        <v>179.166</v>
      </c>
      <c r="E12" s="38">
        <v>143.69999999999999</v>
      </c>
      <c r="F12" s="38">
        <v>74.5</v>
      </c>
      <c r="G12" s="38">
        <v>89.583330000000004</v>
      </c>
      <c r="H12" s="38">
        <v>142.68602000000001</v>
      </c>
      <c r="I12" s="38"/>
      <c r="J12" s="38">
        <v>80.415999999999997</v>
      </c>
      <c r="K12" s="38"/>
      <c r="L12" s="38">
        <v>58</v>
      </c>
      <c r="M12" s="38">
        <v>110</v>
      </c>
      <c r="N12" s="38">
        <v>57.227710000000002</v>
      </c>
      <c r="O12" s="38">
        <v>54.130249999999997</v>
      </c>
      <c r="P12" s="39">
        <v>1282.03631</v>
      </c>
      <c r="Q12" s="32"/>
      <c r="R12" s="32"/>
      <c r="S12" s="32"/>
      <c r="T12" s="32"/>
    </row>
    <row r="13" spans="1:20" ht="69" x14ac:dyDescent="0.3">
      <c r="A13" s="33" t="s">
        <v>44</v>
      </c>
      <c r="B13" s="38">
        <v>640</v>
      </c>
      <c r="C13" s="38">
        <v>390</v>
      </c>
      <c r="D13" s="38">
        <v>300</v>
      </c>
      <c r="E13" s="38">
        <v>155</v>
      </c>
      <c r="F13" s="38">
        <v>76.8</v>
      </c>
      <c r="G13" s="38">
        <v>310</v>
      </c>
      <c r="H13" s="38">
        <v>87.067490000000006</v>
      </c>
      <c r="I13" s="38">
        <v>90</v>
      </c>
      <c r="J13" s="38">
        <v>158.29300000000001</v>
      </c>
      <c r="K13" s="38"/>
      <c r="L13" s="38">
        <v>60</v>
      </c>
      <c r="M13" s="38">
        <v>158</v>
      </c>
      <c r="N13" s="38">
        <v>76.411000000000001</v>
      </c>
      <c r="O13" s="38">
        <v>72.46208</v>
      </c>
      <c r="P13" s="39">
        <v>2574.0335700000001</v>
      </c>
      <c r="Q13" s="32"/>
      <c r="R13" s="32"/>
      <c r="S13" s="32"/>
      <c r="T13" s="32"/>
    </row>
    <row r="14" spans="1:20" ht="82.8" x14ac:dyDescent="0.3">
      <c r="A14" s="33" t="s">
        <v>45</v>
      </c>
      <c r="B14" s="38">
        <v>1393.2</v>
      </c>
      <c r="C14" s="38">
        <v>1013.684</v>
      </c>
      <c r="D14" s="38">
        <v>170</v>
      </c>
      <c r="E14" s="38">
        <v>185</v>
      </c>
      <c r="F14" s="38"/>
      <c r="G14" s="38">
        <v>143</v>
      </c>
      <c r="H14" s="38">
        <v>229.17034000000001</v>
      </c>
      <c r="I14" s="38">
        <v>85</v>
      </c>
      <c r="J14" s="38">
        <v>431.98700000000002</v>
      </c>
      <c r="K14" s="38">
        <v>78.977000000000004</v>
      </c>
      <c r="L14" s="38">
        <v>132</v>
      </c>
      <c r="M14" s="38">
        <v>175.68</v>
      </c>
      <c r="N14" s="38">
        <v>172.755</v>
      </c>
      <c r="O14" s="38">
        <v>130.20533</v>
      </c>
      <c r="P14" s="39">
        <v>4340.6586699999998</v>
      </c>
      <c r="Q14" s="32"/>
      <c r="R14" s="32"/>
      <c r="S14" s="32"/>
      <c r="T14" s="32"/>
    </row>
    <row r="15" spans="1:20" ht="124.2" x14ac:dyDescent="0.3">
      <c r="A15" s="33" t="s">
        <v>46</v>
      </c>
      <c r="B15" s="38">
        <v>18620.432000000001</v>
      </c>
      <c r="C15" s="38">
        <v>1623</v>
      </c>
      <c r="D15" s="38">
        <v>186.416</v>
      </c>
      <c r="E15" s="38"/>
      <c r="F15" s="38"/>
      <c r="G15" s="38"/>
      <c r="H15" s="38"/>
      <c r="I15" s="38"/>
      <c r="J15" s="38">
        <v>75</v>
      </c>
      <c r="K15" s="38"/>
      <c r="L15" s="38"/>
      <c r="M15" s="38"/>
      <c r="N15" s="38"/>
      <c r="O15" s="38"/>
      <c r="P15" s="39">
        <v>20504.848000000002</v>
      </c>
      <c r="Q15" s="32"/>
      <c r="R15" s="32"/>
      <c r="S15" s="32"/>
      <c r="T15" s="32"/>
    </row>
    <row r="16" spans="1:20" ht="110.4" x14ac:dyDescent="0.3">
      <c r="A16" s="33" t="s">
        <v>47</v>
      </c>
      <c r="B16" s="38"/>
      <c r="C16" s="38">
        <v>4579.0479999999998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9">
        <v>4579.0479999999998</v>
      </c>
      <c r="Q16" s="32"/>
      <c r="R16" s="32"/>
      <c r="S16" s="32"/>
      <c r="T16" s="32"/>
    </row>
    <row r="17" spans="1:20" ht="110.4" x14ac:dyDescent="0.3">
      <c r="A17" s="33" t="s">
        <v>48</v>
      </c>
      <c r="B17" s="38"/>
      <c r="C17" s="38">
        <v>269.92333000000002</v>
      </c>
      <c r="D17" s="38"/>
      <c r="E17" s="38"/>
      <c r="F17" s="38"/>
      <c r="G17" s="38">
        <v>27.754999999999999</v>
      </c>
      <c r="H17" s="38"/>
      <c r="I17" s="38"/>
      <c r="J17" s="38">
        <v>55.502040000000001</v>
      </c>
      <c r="K17" s="38"/>
      <c r="L17" s="38"/>
      <c r="M17" s="38">
        <v>12.333780000000001</v>
      </c>
      <c r="N17" s="38"/>
      <c r="O17" s="38"/>
      <c r="P17" s="39">
        <v>365.51414999999997</v>
      </c>
      <c r="Q17" s="32"/>
      <c r="R17" s="32"/>
      <c r="S17" s="32"/>
      <c r="T17" s="32"/>
    </row>
    <row r="18" spans="1:20" ht="358.8" x14ac:dyDescent="0.3">
      <c r="A18" s="33" t="s">
        <v>49</v>
      </c>
      <c r="B18" s="38">
        <v>24040</v>
      </c>
      <c r="C18" s="38">
        <v>13266.68231</v>
      </c>
      <c r="D18" s="38">
        <v>2680</v>
      </c>
      <c r="E18" s="38">
        <v>2000</v>
      </c>
      <c r="F18" s="38">
        <v>350</v>
      </c>
      <c r="G18" s="38">
        <v>3235.3</v>
      </c>
      <c r="H18" s="38">
        <v>1158.12787</v>
      </c>
      <c r="I18" s="38">
        <v>111.5</v>
      </c>
      <c r="J18" s="38">
        <v>4800</v>
      </c>
      <c r="K18" s="38">
        <v>1633.3320000000001</v>
      </c>
      <c r="L18" s="38">
        <v>2510</v>
      </c>
      <c r="M18" s="38">
        <v>1700</v>
      </c>
      <c r="N18" s="38">
        <v>1570</v>
      </c>
      <c r="O18" s="38">
        <v>1400</v>
      </c>
      <c r="P18" s="39">
        <v>60454.942179999998</v>
      </c>
      <c r="Q18" s="32"/>
      <c r="R18" s="32"/>
      <c r="S18" s="32"/>
      <c r="T18" s="32"/>
    </row>
    <row r="19" spans="1:20" ht="179.4" x14ac:dyDescent="0.3">
      <c r="A19" s="33" t="s">
        <v>50</v>
      </c>
      <c r="B19" s="38">
        <v>160308.01081000001</v>
      </c>
      <c r="C19" s="38">
        <v>78700</v>
      </c>
      <c r="D19" s="38">
        <v>26810.857220000002</v>
      </c>
      <c r="E19" s="38">
        <v>21610</v>
      </c>
      <c r="F19" s="38">
        <v>17660</v>
      </c>
      <c r="G19" s="38">
        <v>16265.18</v>
      </c>
      <c r="H19" s="38">
        <v>12311</v>
      </c>
      <c r="I19" s="38">
        <v>3485.6289999999999</v>
      </c>
      <c r="J19" s="38">
        <v>23998</v>
      </c>
      <c r="K19" s="38">
        <v>7762.5680000000002</v>
      </c>
      <c r="L19" s="38">
        <v>25000</v>
      </c>
      <c r="M19" s="38">
        <v>10604.72</v>
      </c>
      <c r="N19" s="38">
        <v>21267.89</v>
      </c>
      <c r="O19" s="38">
        <v>18560.626939999998</v>
      </c>
      <c r="P19" s="39">
        <v>444344.48197000002</v>
      </c>
      <c r="Q19" s="32"/>
      <c r="R19" s="32"/>
      <c r="S19" s="32"/>
      <c r="T19" s="32"/>
    </row>
    <row r="20" spans="1:20" ht="110.4" x14ac:dyDescent="0.3">
      <c r="A20" s="33" t="s">
        <v>51</v>
      </c>
      <c r="B20" s="38">
        <v>8410.4769799999995</v>
      </c>
      <c r="C20" s="38">
        <v>4261.5749999999998</v>
      </c>
      <c r="D20" s="38"/>
      <c r="E20" s="38"/>
      <c r="F20" s="38"/>
      <c r="G20" s="38">
        <v>83</v>
      </c>
      <c r="H20" s="38"/>
      <c r="I20" s="38"/>
      <c r="J20" s="38"/>
      <c r="K20" s="38">
        <v>243</v>
      </c>
      <c r="L20" s="38">
        <v>447.64078000000001</v>
      </c>
      <c r="M20" s="38"/>
      <c r="N20" s="38">
        <v>603.97230000000002</v>
      </c>
      <c r="O20" s="38"/>
      <c r="P20" s="39">
        <v>14049.665059999999</v>
      </c>
      <c r="Q20" s="32"/>
      <c r="R20" s="32"/>
      <c r="S20" s="32"/>
      <c r="T20" s="32"/>
    </row>
    <row r="21" spans="1:20" ht="151.80000000000001" x14ac:dyDescent="0.3">
      <c r="A21" s="33" t="s">
        <v>52</v>
      </c>
      <c r="B21" s="38">
        <v>2.9975000000000001</v>
      </c>
      <c r="C21" s="38">
        <v>29.71012</v>
      </c>
      <c r="D21" s="38"/>
      <c r="E21" s="38"/>
      <c r="F21" s="38"/>
      <c r="G21" s="38"/>
      <c r="H21" s="38">
        <v>3.7250000000000001</v>
      </c>
      <c r="I21" s="38"/>
      <c r="J21" s="38">
        <v>7.4489999999999998</v>
      </c>
      <c r="K21" s="38">
        <v>4.0101599999999999</v>
      </c>
      <c r="L21" s="38"/>
      <c r="M21" s="38">
        <v>5.7</v>
      </c>
      <c r="N21" s="38"/>
      <c r="O21" s="38"/>
      <c r="P21" s="39">
        <v>53.59178</v>
      </c>
      <c r="Q21" s="32"/>
      <c r="R21" s="32"/>
      <c r="S21" s="32"/>
      <c r="T21" s="32"/>
    </row>
    <row r="22" spans="1:20" ht="96.6" x14ac:dyDescent="0.3">
      <c r="A22" s="33" t="s">
        <v>53</v>
      </c>
      <c r="B22" s="38">
        <v>300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9">
        <v>300</v>
      </c>
      <c r="Q22" s="32"/>
      <c r="R22" s="32"/>
      <c r="S22" s="32"/>
      <c r="T22" s="32"/>
    </row>
    <row r="23" spans="1:20" ht="138" x14ac:dyDescent="0.3">
      <c r="A23" s="33" t="s">
        <v>54</v>
      </c>
      <c r="B23" s="38">
        <v>9110</v>
      </c>
      <c r="C23" s="38">
        <v>2838.01</v>
      </c>
      <c r="D23" s="38">
        <v>400</v>
      </c>
      <c r="E23" s="38">
        <v>200</v>
      </c>
      <c r="F23" s="38">
        <v>76.599999999999994</v>
      </c>
      <c r="G23" s="38">
        <v>358</v>
      </c>
      <c r="H23" s="38">
        <v>77.244</v>
      </c>
      <c r="I23" s="38">
        <v>23</v>
      </c>
      <c r="J23" s="38">
        <v>1227.9000000000001</v>
      </c>
      <c r="K23" s="38">
        <v>321.22500000000002</v>
      </c>
      <c r="L23" s="38">
        <v>800</v>
      </c>
      <c r="M23" s="38">
        <v>286</v>
      </c>
      <c r="N23" s="38">
        <v>530</v>
      </c>
      <c r="O23" s="38">
        <v>384.92633000000001</v>
      </c>
      <c r="P23" s="39">
        <v>16632.905330000001</v>
      </c>
      <c r="Q23" s="32"/>
      <c r="R23" s="32"/>
      <c r="S23" s="32"/>
      <c r="T23" s="32"/>
    </row>
    <row r="24" spans="1:20" ht="138" x14ac:dyDescent="0.3">
      <c r="A24" s="33" t="s">
        <v>55</v>
      </c>
      <c r="B24" s="38">
        <v>182372.03262000001</v>
      </c>
      <c r="C24" s="38">
        <v>61114.872000000003</v>
      </c>
      <c r="D24" s="38">
        <v>13679.107</v>
      </c>
      <c r="E24" s="38">
        <v>10500</v>
      </c>
      <c r="F24" s="38">
        <v>3450</v>
      </c>
      <c r="G24" s="38">
        <v>7156.6</v>
      </c>
      <c r="H24" s="38">
        <v>3141.0830000000001</v>
      </c>
      <c r="I24" s="38">
        <v>1373.5</v>
      </c>
      <c r="J24" s="38">
        <v>28627.599999999999</v>
      </c>
      <c r="K24" s="38"/>
      <c r="L24" s="38">
        <v>6000</v>
      </c>
      <c r="M24" s="38">
        <v>5585.5</v>
      </c>
      <c r="N24" s="38">
        <v>4700</v>
      </c>
      <c r="O24" s="38">
        <v>6009.58</v>
      </c>
      <c r="P24" s="39">
        <v>333709.87462000002</v>
      </c>
      <c r="Q24" s="32"/>
      <c r="R24" s="32"/>
      <c r="S24" s="32"/>
      <c r="T24" s="32"/>
    </row>
    <row r="25" spans="1:20" ht="82.8" x14ac:dyDescent="0.3">
      <c r="A25" s="33" t="s">
        <v>56</v>
      </c>
      <c r="B25" s="38">
        <v>2539.9913999999999</v>
      </c>
      <c r="C25" s="38">
        <v>4626.25</v>
      </c>
      <c r="D25" s="38">
        <v>2531.5</v>
      </c>
      <c r="E25" s="38">
        <v>1973.1</v>
      </c>
      <c r="F25" s="38"/>
      <c r="G25" s="38">
        <v>3100</v>
      </c>
      <c r="H25" s="38">
        <v>68.038570000000007</v>
      </c>
      <c r="I25" s="38">
        <v>22</v>
      </c>
      <c r="J25" s="38">
        <v>2455.50317</v>
      </c>
      <c r="K25" s="38">
        <v>494.5</v>
      </c>
      <c r="L25" s="38">
        <v>100</v>
      </c>
      <c r="M25" s="38">
        <v>544.38</v>
      </c>
      <c r="N25" s="38">
        <v>1449.9969799999999</v>
      </c>
      <c r="O25" s="38">
        <v>1314.3820000000001</v>
      </c>
      <c r="P25" s="39">
        <v>21219.64212</v>
      </c>
      <c r="Q25" s="32"/>
      <c r="R25" s="32"/>
      <c r="S25" s="32"/>
      <c r="T25" s="32"/>
    </row>
    <row r="26" spans="1:20" ht="110.4" x14ac:dyDescent="0.3">
      <c r="A26" s="33" t="s">
        <v>57</v>
      </c>
      <c r="B26" s="38">
        <v>1535.6514299999999</v>
      </c>
      <c r="C26" s="38">
        <v>184.86500000000001</v>
      </c>
      <c r="D26" s="38">
        <v>281</v>
      </c>
      <c r="E26" s="38">
        <v>240</v>
      </c>
      <c r="F26" s="38">
        <v>148</v>
      </c>
      <c r="G26" s="38">
        <v>15.96</v>
      </c>
      <c r="H26" s="38">
        <v>60</v>
      </c>
      <c r="I26" s="38">
        <v>12</v>
      </c>
      <c r="J26" s="38">
        <v>1085</v>
      </c>
      <c r="K26" s="38"/>
      <c r="L26" s="38">
        <v>150</v>
      </c>
      <c r="M26" s="38"/>
      <c r="N26" s="38">
        <v>71.021000000000001</v>
      </c>
      <c r="O26" s="38"/>
      <c r="P26" s="39">
        <v>3783.4974299999999</v>
      </c>
      <c r="Q26" s="32"/>
      <c r="R26" s="32"/>
      <c r="S26" s="32"/>
      <c r="T26" s="32"/>
    </row>
    <row r="27" spans="1:20" ht="82.8" x14ac:dyDescent="0.3">
      <c r="A27" s="33" t="s">
        <v>58</v>
      </c>
      <c r="B27" s="38">
        <v>1437.2908500000001</v>
      </c>
      <c r="C27" s="38">
        <v>1421.75</v>
      </c>
      <c r="D27" s="38">
        <v>108.691</v>
      </c>
      <c r="E27" s="38"/>
      <c r="F27" s="38"/>
      <c r="G27" s="38">
        <v>160</v>
      </c>
      <c r="H27" s="38"/>
      <c r="I27" s="38"/>
      <c r="J27" s="38">
        <v>96</v>
      </c>
      <c r="K27" s="38"/>
      <c r="L27" s="38">
        <v>106.05800000000001</v>
      </c>
      <c r="M27" s="38"/>
      <c r="N27" s="38"/>
      <c r="O27" s="38"/>
      <c r="P27" s="39">
        <v>3329.7898500000001</v>
      </c>
      <c r="Q27" s="32"/>
      <c r="R27" s="32"/>
      <c r="S27" s="32"/>
      <c r="T27" s="32"/>
    </row>
    <row r="28" spans="1:20" ht="96.6" x14ac:dyDescent="0.3">
      <c r="A28" s="33" t="s">
        <v>59</v>
      </c>
      <c r="B28" s="38">
        <v>12666.09323</v>
      </c>
      <c r="C28" s="38"/>
      <c r="D28" s="38"/>
      <c r="E28" s="38"/>
      <c r="F28" s="38"/>
      <c r="G28" s="38"/>
      <c r="H28" s="38"/>
      <c r="I28" s="38"/>
      <c r="J28" s="38">
        <v>1935.12</v>
      </c>
      <c r="K28" s="38">
        <v>4503.2398899999998</v>
      </c>
      <c r="L28" s="38"/>
      <c r="M28" s="38">
        <v>600</v>
      </c>
      <c r="N28" s="38"/>
      <c r="O28" s="38"/>
      <c r="P28" s="39">
        <v>19704.453119999998</v>
      </c>
      <c r="Q28" s="32"/>
      <c r="R28" s="32"/>
      <c r="S28" s="32"/>
      <c r="T28" s="32"/>
    </row>
    <row r="29" spans="1:20" ht="193.2" x14ac:dyDescent="0.3">
      <c r="A29" s="33" t="s">
        <v>60</v>
      </c>
      <c r="B29" s="38">
        <v>325.5</v>
      </c>
      <c r="C29" s="38">
        <v>239.5</v>
      </c>
      <c r="D29" s="38"/>
      <c r="E29" s="38"/>
      <c r="F29" s="38"/>
      <c r="G29" s="38"/>
      <c r="H29" s="38"/>
      <c r="I29" s="38"/>
      <c r="J29" s="38">
        <v>29.167000000000002</v>
      </c>
      <c r="K29" s="38"/>
      <c r="L29" s="38"/>
      <c r="M29" s="38"/>
      <c r="N29" s="38"/>
      <c r="O29" s="38"/>
      <c r="P29" s="39">
        <v>594.16700000000003</v>
      </c>
      <c r="Q29" s="32"/>
      <c r="R29" s="32"/>
      <c r="S29" s="32"/>
      <c r="T29" s="32"/>
    </row>
    <row r="30" spans="1:20" ht="96.6" x14ac:dyDescent="0.3">
      <c r="A30" s="33" t="s">
        <v>61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>
        <v>2637.56149</v>
      </c>
      <c r="P30" s="39">
        <v>2637.56149</v>
      </c>
      <c r="Q30" s="32"/>
      <c r="R30" s="32"/>
      <c r="S30" s="32"/>
      <c r="T30" s="32"/>
    </row>
    <row r="31" spans="1:20" ht="55.2" x14ac:dyDescent="0.3">
      <c r="A31" s="33" t="s">
        <v>62</v>
      </c>
      <c r="B31" s="38"/>
      <c r="C31" s="38"/>
      <c r="D31" s="38"/>
      <c r="E31" s="38"/>
      <c r="F31" s="38"/>
      <c r="G31" s="38"/>
      <c r="H31" s="38"/>
      <c r="I31" s="38"/>
      <c r="J31" s="38">
        <v>36166</v>
      </c>
      <c r="K31" s="38"/>
      <c r="L31" s="38"/>
      <c r="M31" s="38"/>
      <c r="N31" s="38"/>
      <c r="O31" s="38"/>
      <c r="P31" s="39">
        <v>36166</v>
      </c>
      <c r="Q31" s="32"/>
      <c r="R31" s="32"/>
      <c r="S31" s="32"/>
      <c r="T31" s="32"/>
    </row>
    <row r="32" spans="1:20" ht="55.2" x14ac:dyDescent="0.3">
      <c r="A32" s="33" t="s">
        <v>63</v>
      </c>
      <c r="B32" s="38"/>
      <c r="C32" s="38"/>
      <c r="D32" s="38"/>
      <c r="E32" s="38"/>
      <c r="F32" s="38">
        <v>10.4475</v>
      </c>
      <c r="G32" s="38"/>
      <c r="H32" s="38"/>
      <c r="I32" s="38"/>
      <c r="J32" s="38"/>
      <c r="K32" s="38"/>
      <c r="L32" s="38"/>
      <c r="M32" s="38"/>
      <c r="N32" s="38"/>
      <c r="O32" s="38"/>
      <c r="P32" s="39">
        <v>10.4475</v>
      </c>
      <c r="Q32" s="32"/>
      <c r="R32" s="32"/>
      <c r="S32" s="32"/>
      <c r="T32" s="32"/>
    </row>
    <row r="33" spans="1:20" ht="82.8" x14ac:dyDescent="0.3">
      <c r="A33" s="33" t="s">
        <v>64</v>
      </c>
      <c r="B33" s="38">
        <v>19430.126130000001</v>
      </c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9">
        <v>19430.126130000001</v>
      </c>
      <c r="Q33" s="32"/>
      <c r="R33" s="32"/>
      <c r="S33" s="32"/>
      <c r="T33" s="32"/>
    </row>
    <row r="34" spans="1:20" ht="41.4" x14ac:dyDescent="0.3">
      <c r="A34" s="33" t="s">
        <v>65</v>
      </c>
      <c r="B34" s="38"/>
      <c r="C34" s="38">
        <v>1882.5252499999999</v>
      </c>
      <c r="D34" s="38"/>
      <c r="E34" s="38"/>
      <c r="F34" s="38"/>
      <c r="G34" s="38"/>
      <c r="H34" s="38"/>
      <c r="I34" s="38"/>
      <c r="J34" s="38"/>
      <c r="K34" s="38"/>
      <c r="L34" s="38"/>
      <c r="M34" s="38">
        <v>3030.30303</v>
      </c>
      <c r="N34" s="38">
        <v>784.08</v>
      </c>
      <c r="O34" s="38"/>
      <c r="P34" s="39">
        <v>5696.9082799999996</v>
      </c>
      <c r="Q34" s="32"/>
      <c r="R34" s="32"/>
      <c r="S34" s="32"/>
      <c r="T34" s="32"/>
    </row>
    <row r="35" spans="1:20" ht="55.2" x14ac:dyDescent="0.3">
      <c r="A35" s="33" t="s">
        <v>66</v>
      </c>
      <c r="B35" s="38"/>
      <c r="C35" s="38">
        <v>9000</v>
      </c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9">
        <v>9000</v>
      </c>
      <c r="Q35" s="32"/>
      <c r="R35" s="32"/>
      <c r="S35" s="32"/>
      <c r="T35" s="32"/>
    </row>
    <row r="36" spans="1:20" ht="41.4" x14ac:dyDescent="0.3">
      <c r="A36" s="33" t="s">
        <v>67</v>
      </c>
      <c r="B36" s="38">
        <v>195.77298999999999</v>
      </c>
      <c r="C36" s="38">
        <v>167.80542</v>
      </c>
      <c r="D36" s="38">
        <v>16.236370000000001</v>
      </c>
      <c r="E36" s="38"/>
      <c r="F36" s="38"/>
      <c r="G36" s="38"/>
      <c r="H36" s="38"/>
      <c r="I36" s="38"/>
      <c r="J36" s="38"/>
      <c r="K36" s="38">
        <v>27.967569999999998</v>
      </c>
      <c r="L36" s="38"/>
      <c r="M36" s="38"/>
      <c r="N36" s="38"/>
      <c r="O36" s="38">
        <v>55.935139999999997</v>
      </c>
      <c r="P36" s="39">
        <v>463.71749</v>
      </c>
      <c r="Q36" s="32"/>
      <c r="R36" s="32"/>
      <c r="S36" s="32"/>
      <c r="T36" s="32"/>
    </row>
    <row r="37" spans="1:20" ht="55.2" x14ac:dyDescent="0.3">
      <c r="A37" s="33" t="s">
        <v>68</v>
      </c>
      <c r="B37" s="38">
        <v>38760.938800000004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9">
        <v>38760.938800000004</v>
      </c>
      <c r="Q37" s="32"/>
      <c r="R37" s="32"/>
      <c r="S37" s="32"/>
      <c r="T37" s="32"/>
    </row>
    <row r="38" spans="1:20" ht="55.2" x14ac:dyDescent="0.3">
      <c r="A38" s="33" t="s">
        <v>69</v>
      </c>
      <c r="B38" s="38"/>
      <c r="C38" s="38"/>
      <c r="D38" s="38"/>
      <c r="E38" s="38"/>
      <c r="F38" s="38"/>
      <c r="G38" s="38"/>
      <c r="H38" s="38"/>
      <c r="I38" s="38">
        <v>8.0749999999999993</v>
      </c>
      <c r="J38" s="38"/>
      <c r="K38" s="38"/>
      <c r="L38" s="38"/>
      <c r="M38" s="38"/>
      <c r="N38" s="38"/>
      <c r="O38" s="38"/>
      <c r="P38" s="39">
        <v>8.0749999999999993</v>
      </c>
      <c r="Q38" s="32"/>
      <c r="R38" s="32"/>
      <c r="S38" s="32"/>
      <c r="T38" s="32"/>
    </row>
    <row r="39" spans="1:20" ht="27.6" x14ac:dyDescent="0.3">
      <c r="A39" s="33" t="s">
        <v>70</v>
      </c>
      <c r="B39" s="38"/>
      <c r="C39" s="38">
        <v>125</v>
      </c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9">
        <v>125</v>
      </c>
      <c r="Q39" s="32"/>
      <c r="R39" s="32"/>
      <c r="S39" s="32"/>
      <c r="T39" s="32"/>
    </row>
    <row r="40" spans="1:20" x14ac:dyDescent="0.3">
      <c r="A40" s="30" t="s">
        <v>71</v>
      </c>
      <c r="B40" s="39">
        <v>567795.08834000002</v>
      </c>
      <c r="C40" s="39">
        <v>398526.58773999999</v>
      </c>
      <c r="D40" s="39">
        <v>94033.656730000002</v>
      </c>
      <c r="E40" s="39">
        <v>129688.93077000001</v>
      </c>
      <c r="F40" s="39">
        <v>45250.699500000002</v>
      </c>
      <c r="G40" s="39">
        <v>86992.773289999997</v>
      </c>
      <c r="H40" s="39">
        <v>46611.142290000003</v>
      </c>
      <c r="I40" s="39">
        <v>17990.704000000002</v>
      </c>
      <c r="J40" s="39">
        <v>132396.46554</v>
      </c>
      <c r="K40" s="39">
        <v>35116.212590000003</v>
      </c>
      <c r="L40" s="39">
        <v>46333.028120000003</v>
      </c>
      <c r="M40" s="39">
        <v>30845.36681</v>
      </c>
      <c r="N40" s="39">
        <v>54518.409549999997</v>
      </c>
      <c r="O40" s="39">
        <v>67926.271559999994</v>
      </c>
      <c r="P40" s="39">
        <v>1754025.3368299999</v>
      </c>
      <c r="Q40" s="31"/>
      <c r="R40" s="31"/>
      <c r="S40" s="31"/>
      <c r="T40" s="31"/>
    </row>
  </sheetData>
  <pageMargins left="0.23622047244094491" right="0.19685039370078741" top="0.15748031496062992" bottom="0.31496062992125984" header="0.15748031496062992" footer="0.15748031496062992"/>
  <pageSetup paperSize="9" scale="6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13</vt:i4>
      </vt:variant>
    </vt:vector>
  </HeadingPairs>
  <TitlesOfParts>
    <vt:vector size="15" baseType="lpstr">
      <vt:lpstr>Бюджетополучатели</vt:lpstr>
      <vt:lpstr>Муниципальные районы</vt:lpstr>
      <vt:lpstr>Date</vt:lpstr>
      <vt:lpstr>EndData</vt:lpstr>
      <vt:lpstr>EndData1</vt:lpstr>
      <vt:lpstr>EndData2</vt:lpstr>
      <vt:lpstr>EndDate</vt:lpstr>
      <vt:lpstr>period</vt:lpstr>
      <vt:lpstr>StartData</vt:lpstr>
      <vt:lpstr>StartData1</vt:lpstr>
      <vt:lpstr>Year</vt:lpstr>
      <vt:lpstr>Бюджетополучатели!Заголовки_для_печати</vt:lpstr>
      <vt:lpstr>'Муниципальные районы'!Заголовки_для_печати</vt:lpstr>
      <vt:lpstr>Бюджетополучатели!Область_печати</vt:lpstr>
      <vt:lpstr>'Муниципальные районы'!Область_печати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2019-07-19T04:36:35Z</dcterms:modified>
</cp:coreProperties>
</file>