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68" windowWidth="14808" windowHeight="7956"/>
  </bookViews>
  <sheets>
    <sheet name="Бюджетополучатели" sheetId="1" r:id="rId1"/>
    <sheet name="Муниципальные районы" sheetId="2" r:id="rId2"/>
  </sheets>
  <definedNames>
    <definedName name="Date">Бюджетополучатели!$E$8</definedName>
    <definedName name="EndData">Бюджетополучатели!$E$5</definedName>
    <definedName name="EndData1">Бюджетополучатели!$E$2</definedName>
    <definedName name="EndData2">'Муниципальные районы'!$A$1</definedName>
    <definedName name="EndDate">Бюджетополучатели!$E$9</definedName>
    <definedName name="period">Бюджетополучатели!$E$6</definedName>
    <definedName name="StartData">Бюджетополучатели!$E$4</definedName>
    <definedName name="StartData1">Бюджетополучатели!$E$1</definedName>
    <definedName name="Year">Бюджетополучатели!$E$7</definedName>
    <definedName name="_xlnm.Print_Titles" localSheetId="0">Бюджетополучатели!$20:$21</definedName>
    <definedName name="_xlnm.Print_Titles" localSheetId="1">'Муниципальные районы'!$1:$3</definedName>
    <definedName name="_xlnm.Print_Area" localSheetId="0">Бюджетополучатели!$A$1:$D$63</definedName>
    <definedName name="_xlnm.Print_Area" localSheetId="1">'Муниципальные районы'!$A$1:$P$43</definedName>
  </definedNames>
  <calcPr calcId="162913" refMode="R1C1"/>
</workbook>
</file>

<file path=xl/calcChain.xml><?xml version="1.0" encoding="utf-8"?>
<calcChain xmlns="http://schemas.openxmlformats.org/spreadsheetml/2006/main">
  <c r="D6" i="1" l="1"/>
  <c r="D13" i="1"/>
  <c r="D10" i="1"/>
  <c r="D9" i="1" s="1"/>
  <c r="E3" i="1" l="1"/>
  <c r="H1" i="1" l="1"/>
  <c r="F1" i="1" l="1"/>
  <c r="E6" i="1" s="1"/>
  <c r="A2" i="1" s="1"/>
  <c r="G3" i="1" l="1"/>
  <c r="F3" i="1" l="1"/>
  <c r="A2" i="2"/>
  <c r="G1" i="1" l="1"/>
  <c r="G2" i="1"/>
  <c r="F2" i="1"/>
</calcChain>
</file>

<file path=xl/sharedStrings.xml><?xml version="1.0" encoding="utf-8"?>
<sst xmlns="http://schemas.openxmlformats.org/spreadsheetml/2006/main" count="124" uniqueCount="122">
  <si>
    <t>тыс.рублей</t>
  </si>
  <si>
    <t>Собственные доходы</t>
  </si>
  <si>
    <t>Всего</t>
  </si>
  <si>
    <t xml:space="preserve">в том числе: </t>
  </si>
  <si>
    <t>Оплата труда</t>
  </si>
  <si>
    <t>Начисления на выплаты по оплате труда</t>
  </si>
  <si>
    <t>Итого</t>
  </si>
  <si>
    <t>тыс. рублей</t>
  </si>
  <si>
    <t xml:space="preserve">Дотации, субвенции, субсидии и иные межбюджетные трансферты бюджетам муниципальных районов (городских округов) </t>
  </si>
  <si>
    <t>БАЛАНС</t>
  </si>
  <si>
    <t>Финансовая помощь из федерального бюджета</t>
  </si>
  <si>
    <t>в т.ч. целевые средства</t>
  </si>
  <si>
    <t>ИТОГО ДОХОДОВ</t>
  </si>
  <si>
    <t>ИТОГО РАСХОДОВ</t>
  </si>
  <si>
    <t>из них:</t>
  </si>
  <si>
    <t>целевые средства:</t>
  </si>
  <si>
    <t>Расшифровка расходов:</t>
  </si>
  <si>
    <t>Расходы бюджетополучателей, финансируемые из краевого бюджета</t>
  </si>
  <si>
    <t>Наименование направления  целевой статьи</t>
  </si>
  <si>
    <t>Петропавловск-Камчатский городской округ</t>
  </si>
  <si>
    <t>Елизовский муниципальный район</t>
  </si>
  <si>
    <t>Усть-Камчатский муниципальный район</t>
  </si>
  <si>
    <t>Усть-Большерецкий муниципальный район</t>
  </si>
  <si>
    <t>Соболевский муниципальный район</t>
  </si>
  <si>
    <t>Мильковский муниципальный район</t>
  </si>
  <si>
    <t>Быстринский муниципальный район</t>
  </si>
  <si>
    <t>Алеутский муниципальный район</t>
  </si>
  <si>
    <t>Вилючинский городской округ</t>
  </si>
  <si>
    <t>Городской округ "поселок Палана"</t>
  </si>
  <si>
    <t>Олюторский муниципальный район</t>
  </si>
  <si>
    <t>Карагинский  муниципальный  район</t>
  </si>
  <si>
    <t>Тигильский  муниципальный  район</t>
  </si>
  <si>
    <t>Пенжинский  муниципальный  район</t>
  </si>
  <si>
    <t>01.01.2019</t>
  </si>
  <si>
    <t>01.08.2019</t>
  </si>
  <si>
    <t>Дотации на выравнивание бюджетной обеспеченности поселений</t>
  </si>
  <si>
    <t>Дотации на выравнивание бюджетной обеспеченности муниципальных районов (городских округов)</t>
  </si>
  <si>
    <t>Дотации на поддержку мер по обеспечению сбалансированности бюджетов</t>
  </si>
  <si>
    <t>Субсидии местным бюджетам, связанные с выравниванием обеспеченности муниципальных образований в Камчатском крае по реализации ими их расходных обязательств</t>
  </si>
  <si>
    <t>Субсидии местным бюджетам на реализацию мероприятий соответствующей подпрограммы соответствующей государственной программы Камчатского края (за исключением мероприятий Инвестиционной программы Камчатского края и субсидий, которым присвоены отдельные коды)</t>
  </si>
  <si>
    <t>Субсидии местным бюджетам на реализацию мероприятий Инвестиционной  программы Камчатского края</t>
  </si>
  <si>
    <t>Субвенции для осуществления государственных полномочий Камчатского края по вопросам создания административных комиссий в целях привлечения к административной ответственности, предусмотренной законом Камчатского края</t>
  </si>
  <si>
    <t>Субвенции муниципальным районам в Камчатском крае для осуществления  полномочий органов государственной власти Камчатского края по расчету и предоставлению дотаций  бюджетам поселений</t>
  </si>
  <si>
    <t>Субвенции для осуществления  государственных полномочий Камчатского края по созданию и организации деятельности комиссий по делам несовершеннолетних и защите их прав муниципальных районов и городских округов в Камчатском крае</t>
  </si>
  <si>
    <t>Субвенции для осуществления отдельных  государственных полномочий Камчатского края  по социальному обслуживанию граждан в Камчатском крае</t>
  </si>
  <si>
    <t>Субвенции для осуществления государственных полномочий по опеке и попечительству в Камчатском крае в части расходов на содержание специалистов, осуществляющих деятельность по опеке и попечительству</t>
  </si>
  <si>
    <t>Субвенции для осуществления  государственных полномочий Камчатского края по вопросам предоставления мер социальной поддержки отдельным категориям граждан, проживающим в Камчатском крае, по проезду на автомобильном транспорте общего пользования городского сообщения</t>
  </si>
  <si>
    <t>Субвенции для осуществления  государственных полномочий Камчатского края по предоставлению мер социальной поддержки отдельным категориям граждан, проживающим в Камчатском крае, по проезду на автомобильном транспорте общего пользования пригородного сообщения</t>
  </si>
  <si>
    <t>Субвенции для осуществления  государственных полномочий по опеке и попечительству в Камчатском крае в части  расходов на выплату вознаграждения опекунам совершеннолетних недееспособных граждан, проживающим в Камчатском крае</t>
  </si>
  <si>
    <t>Субвенции для осуществления  государственных полномочий по опеке и попечительству в Камчатском крае в части социальной поддержки детей-сирот и детей, оставшихся без попечения родителей, переданных под опеку или попечительство (за исключением детей-сирот и детей, оставшихся без попечения родителей, переданных под опеку или попечительство, обучающихся в федеральных образовательных организациях), на предоставление дополнительной меры социальной поддержки по содержанию отдельных лиц из числа детей-сирот и детей, оставшихся без попечения родителей, обучающихся в общеобразовательных организациях и ранее находившихся под попечительством, попечителям которых выплачивались денежные средства на их содержание, на выплату ежемесячного вознаграждения приемным родителям, на организацию подготовки лиц, желающих принять на воспитание в свою семью ребенка, оставшегося без попечения родителей</t>
  </si>
  <si>
    <t>Субвенции для осуществления  государственных полномочий Камчатского края по обеспечению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 в Камчатском крае, по обеспечению дополнительного образования детей в муниципальных общеобразовательных организациях в Камчатском крае</t>
  </si>
  <si>
    <t>Субвенции для осуществления  государственных полномочий Камчатского края по предоставлению мер социальной поддержки отдельным категориям граждан в период получения ими образования в муниципальных общеобразовательных организациях в Камчатском крае</t>
  </si>
  <si>
    <t>Субвенции для осуществления  государственных полномочий Камчатского края по выплате ежемесячной доплаты к заработной плате педагогическим работникам, имеющим ученые степени доктора наук, кандидата наук, государственные награды СССР, РСФСР и Российской Федерации, в отдельных муниципальных образовательных организациях в Камчатском крае</t>
  </si>
  <si>
    <t>Субвенции для осуществления  государственных полномочий Камчатского края в части расходов на предоставление  единовременной денежной выплаты гражданам, усыновившим (удочерившим) ребенка (детей) в Камчатском крае</t>
  </si>
  <si>
    <t>Субвенции для осуществления  государственных полномочий  Камчатского края по выплате компенсации части платы, взимаемой с родителей (законных представителей) за присмотр и уход за детьми в образовательных организациях в Камчатском крае, реализующих образовательную программу дошкольного образования</t>
  </si>
  <si>
    <t>Субвенции для осуществления  государственных полномочий Камчатского края по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 в Камчатском крае</t>
  </si>
  <si>
    <t>Субвенции на осуществление государственных полномочий Камчатского края по вопросам предоставления гражданам субсидий на оплату жилого помещения и коммунальных услуг</t>
  </si>
  <si>
    <t>Субвенции для осуществления  государственных полномочий Камчатского края по выплате вознаграждения за выполнение функций классного руководителя педагогическим работникам муниципальных образовательных организаций в Камчатском крае</t>
  </si>
  <si>
    <t>Субвенции на осуществление  государственных полномочий Камчатского края по организации проведения мероприятий по отлову и содержанию безнадзорных животных в Камчатском крае</t>
  </si>
  <si>
    <t>Субвенции на выполнение государственных полномочий Камчатского края по обеспечению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</si>
  <si>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Субвенции для осуществления отдельных государственных полномочий Камчатского края по осуществлению регионального государственного жилищного надзора в отношении юридических лиц, индивидуальных предпринимателей и граждан и по проведению проверок при осуществлении лицензионного контроля в отношении юридических лиц, индивидуальных предпринимателей, осуществляющих деятельность по управлению многоквартирными домами на основании лицензии</t>
  </si>
  <si>
    <t>Иные межбюджетные трансферты на проведение работ по благоустройству территории филиала МКУК «Пенжинский межпоселенческий централизованный культурно-досуговый комплекс" в с. Манилы Пенжинского района Камчатского края</t>
  </si>
  <si>
    <t>Иные межбюджетные трансферты на укрепление материально-технической базы МБУК «Межпоселенческая централизованная библиотечная система» Елизовского района Камчатского края (Библиотека - филиал № 16 п. Березняки)</t>
  </si>
  <si>
    <t>Расходы, связанные с особым режимом безопасного функционирования закрытых административно-территориальных образований</t>
  </si>
  <si>
    <t>Осуществление первичного воинского учета на территориях, где отсутствуют военные комиссариаты</t>
  </si>
  <si>
    <t>Создание дополнительных мест для детей в возрасте от 2 месяцев до 3 лет в образовательных организациях, осуществляющих образовательную деятельность по образовательным программам дошкольного образования</t>
  </si>
  <si>
    <t>Обновление материально-технической базы для формирования у обучающихся современных технологических и гуманитарных навыков</t>
  </si>
  <si>
    <t>Выплата единовременного пособия при всех формах устройства детей, лишенных родительского попечения, в семью</t>
  </si>
  <si>
    <t>Государственная поддержка отрасли культуры</t>
  </si>
  <si>
    <t>Осуществление переданных полномочий Российской Федерации на государственную регистрацию актов гражданского состояния</t>
  </si>
  <si>
    <t>Мероприятия государственной программы Российской Федерации "Доступная среда"</t>
  </si>
  <si>
    <t>Реализация мероприятий по обеспечению жильем молодых семей</t>
  </si>
  <si>
    <t>Всего:</t>
  </si>
  <si>
    <t>Законодательное Собрание Камчатского края</t>
  </si>
  <si>
    <t>Контрольно-счетная палата Камчатского края</t>
  </si>
  <si>
    <t>Правительство Камчатского края</t>
  </si>
  <si>
    <t>Аппарат Губернатора и Правительства Камчатского края</t>
  </si>
  <si>
    <t>Министерство сельского хозяйства, пищевой и перерабатывающей промышленности Камчатского края</t>
  </si>
  <si>
    <t>Министерство природных ресурсов и экологии Камчатского края</t>
  </si>
  <si>
    <t>Министерство рыбного хозяйства Камчатского края</t>
  </si>
  <si>
    <t>Министерство жилищно-коммунального хозяйства и энергетики Камчатского края</t>
  </si>
  <si>
    <t>Министерство финансов Камчатского края</t>
  </si>
  <si>
    <t>Министерство строительства Камчатского края</t>
  </si>
  <si>
    <t>Министерство образования и молодежной политики Камчатского края</t>
  </si>
  <si>
    <t>Министерство здравоохранения Камчатского края</t>
  </si>
  <si>
    <t>Министерство социального развития и труда Камчатского края</t>
  </si>
  <si>
    <t>Министерство культуры Камчатского края</t>
  </si>
  <si>
    <t>Министерство специальных программ и по делам казачества Камчатского края</t>
  </si>
  <si>
    <t>Агентство по информатизации и связи Камчатского края</t>
  </si>
  <si>
    <t>Министерство имущественных и земельных отношений Камчатского края</t>
  </si>
  <si>
    <t>Агентство по занятости населения и миграционной политике Камчатского края</t>
  </si>
  <si>
    <t>Агентство по ветеринарии Камчатского края</t>
  </si>
  <si>
    <t>Министерство транспорта и дорожного строительства Камчатского края</t>
  </si>
  <si>
    <t>Агентство по обеспечению деятельности мировых судей Камчатского края</t>
  </si>
  <si>
    <t>Региональная служба по тарифам и ценам Камчатского края</t>
  </si>
  <si>
    <t>Инспекция государственного технического надзора Камчатского края</t>
  </si>
  <si>
    <t>Инспекция государственного строительного надзора Камчатского края</t>
  </si>
  <si>
    <t>Государственная жилищная инспекция Камчатского края</t>
  </si>
  <si>
    <t>Инспекция государственного экологического надзора Камчатского края</t>
  </si>
  <si>
    <t>Государственная инспекция по контролю в сфере закупок Камчатского края</t>
  </si>
  <si>
    <t>Избирательная комиссия Камчатского края</t>
  </si>
  <si>
    <t>Министерство экономического развития и торговли Камчатского края</t>
  </si>
  <si>
    <t>Петропавловск-Камчатская городская территориальная избирательная комиссия</t>
  </si>
  <si>
    <t>Агентство по внутренней политике Камчатского края</t>
  </si>
  <si>
    <t>Министерство спорта Камчатского края</t>
  </si>
  <si>
    <t>Агентство лесного хозяйства и охраны животного мира Камчатского края</t>
  </si>
  <si>
    <t>Агентство по туризму и внешним связям Камчатского края</t>
  </si>
  <si>
    <t>администрация Корякского округа</t>
  </si>
  <si>
    <t>Министерство территориального развития Камчатского края</t>
  </si>
  <si>
    <t>Агентство инвестиций и предпринимательства Камчатского края</t>
  </si>
  <si>
    <t>Агентство по обращению с отходами Камчатского края</t>
  </si>
  <si>
    <t>Служба охраны объектов культурного наследия Камчатского края</t>
  </si>
  <si>
    <t>Агентство приоритетных проектов развития Камчатского края</t>
  </si>
  <si>
    <t>Агентство записи актов гражданского состояния и архивного дела Камчатского края</t>
  </si>
  <si>
    <t>31.07.2019</t>
  </si>
  <si>
    <t>01.07.2019</t>
  </si>
  <si>
    <t>Остатки средств на 01.08.2019 года</t>
  </si>
  <si>
    <t>Остатки средств на 01.07.2019 года</t>
  </si>
  <si>
    <t>Иные межбюджетные трансферты на обеспечение деятельности депутатов Государственной Думы и их помощников в избирательных округах</t>
  </si>
  <si>
    <t xml:space="preserve">Безвозмездные поступления в бюджеты субъектов Российской Федерации от государственной корпорации - Фонда содействия реформированию жилищно-коммунального хозяйства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</t>
  </si>
  <si>
    <t>Субсидии бюджетам субъектов Российской Федерации на софинансирование социальных программ субъектов Российской Федерации, связанных с укреплением материально-технической базы организаций социального обслуживания населения, оказанием адресной социальной помощи неработающим пенсионерам, обучением компьютерной грамотности неработающих пенсионеров</t>
  </si>
  <si>
    <t>Иные межбюджетные трансферты на приобретение мобильного сценического комплекса за счет средств резервного фонда Президента Российской Федерации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</si>
</sst>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name val="Times New Roman"/>
      <family val="1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b/>
      <sz val="11"/>
      <color theme="1"/>
      <name val="Times New Roman"/>
      <family val="1"/>
      <charset val="204"/>
    </font>
    <font>
      <sz val="12"/>
      <color theme="0"/>
      <name val="Times New Roman"/>
      <family val="1"/>
    </font>
    <font>
      <sz val="11"/>
      <color theme="0"/>
      <name val="Calibri"/>
      <family val="2"/>
      <scheme val="minor"/>
    </font>
    <font>
      <b/>
      <sz val="11"/>
      <name val="Times New Roman"/>
      <family val="1"/>
    </font>
    <font>
      <i/>
      <sz val="11"/>
      <name val="Times New Roman"/>
      <family val="1"/>
    </font>
    <font>
      <b/>
      <i/>
      <sz val="11"/>
      <name val="Times New Roman"/>
      <family val="1"/>
    </font>
    <font>
      <sz val="11"/>
      <color theme="0" tint="-0.34998626667073579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sz val="10"/>
      <name val="Arial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/>
    <xf numFmtId="0" fontId="26" fillId="0" borderId="0"/>
    <xf numFmtId="0" fontId="24" fillId="0" borderId="0"/>
    <xf numFmtId="0" fontId="24" fillId="0" borderId="0" applyNumberFormat="0" applyBorder="0" applyAlignment="0"/>
    <xf numFmtId="0" fontId="24" fillId="0" borderId="0" applyNumberFormat="0" applyBorder="0" applyAlignment="0"/>
    <xf numFmtId="0" fontId="24" fillId="0" borderId="0" applyNumberFormat="0" applyBorder="0" applyAlignment="0"/>
    <xf numFmtId="0" fontId="24" fillId="0" borderId="0" applyNumberFormat="0" applyBorder="0" applyAlignment="0"/>
    <xf numFmtId="0" fontId="24" fillId="0" borderId="0" applyNumberFormat="0" applyBorder="0" applyAlignment="0"/>
    <xf numFmtId="0" fontId="24" fillId="0" borderId="0" applyNumberFormat="0" applyBorder="0" applyAlignment="0"/>
    <xf numFmtId="0" fontId="24" fillId="0" borderId="0" applyNumberFormat="0" applyBorder="0" applyAlignment="0"/>
    <xf numFmtId="0" fontId="24" fillId="0" borderId="0" applyNumberFormat="0" applyBorder="0" applyAlignment="0"/>
    <xf numFmtId="0" fontId="24" fillId="0" borderId="0" applyNumberFormat="0" applyBorder="0" applyAlignment="0"/>
    <xf numFmtId="0" fontId="24" fillId="0" borderId="0"/>
    <xf numFmtId="0" fontId="24" fillId="0" borderId="0"/>
    <xf numFmtId="0" fontId="24" fillId="0" borderId="0" applyNumberFormat="0" applyBorder="0" applyAlignment="0"/>
    <xf numFmtId="0" fontId="1" fillId="0" borderId="0"/>
    <xf numFmtId="0" fontId="25" fillId="0" borderId="0"/>
    <xf numFmtId="0" fontId="23" fillId="0" borderId="0"/>
    <xf numFmtId="0" fontId="26" fillId="0" borderId="0" applyNumberFormat="0" applyBorder="0" applyAlignment="0"/>
  </cellStyleXfs>
  <cellXfs count="59">
    <xf numFmtId="0" fontId="0" fillId="0" borderId="0" xfId="0"/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4" fillId="0" borderId="0" xfId="0" applyFont="1" applyBorder="1" applyAlignment="1"/>
    <xf numFmtId="0" fontId="4" fillId="0" borderId="0" xfId="0" applyFont="1"/>
    <xf numFmtId="0" fontId="5" fillId="0" borderId="0" xfId="0" applyFont="1" applyBorder="1" applyAlignment="1">
      <alignment horizontal="right"/>
    </xf>
    <xf numFmtId="164" fontId="4" fillId="0" borderId="4" xfId="0" applyNumberFormat="1" applyFont="1" applyFill="1" applyBorder="1" applyAlignment="1">
      <alignment horizontal="right" wrapText="1"/>
    </xf>
    <xf numFmtId="164" fontId="3" fillId="0" borderId="4" xfId="0" applyNumberFormat="1" applyFont="1" applyFill="1" applyBorder="1" applyAlignment="1">
      <alignment horizontal="right" wrapText="1"/>
    </xf>
    <xf numFmtId="164" fontId="4" fillId="0" borderId="4" xfId="0" applyNumberFormat="1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left" wrapText="1"/>
    </xf>
    <xf numFmtId="0" fontId="4" fillId="0" borderId="0" xfId="0" applyFont="1" applyFill="1" applyBorder="1"/>
    <xf numFmtId="49" fontId="4" fillId="0" borderId="4" xfId="0" applyNumberFormat="1" applyFont="1" applyBorder="1" applyAlignment="1">
      <alignment horizontal="left" vertical="center" wrapText="1"/>
    </xf>
    <xf numFmtId="0" fontId="7" fillId="2" borderId="0" xfId="0" applyFont="1" applyFill="1" applyBorder="1" applyAlignment="1"/>
    <xf numFmtId="164" fontId="8" fillId="2" borderId="4" xfId="0" applyNumberFormat="1" applyFont="1" applyFill="1" applyBorder="1" applyAlignment="1">
      <alignment horizontal="center" vertical="center" wrapText="1"/>
    </xf>
    <xf numFmtId="0" fontId="9" fillId="0" borderId="0" xfId="0" applyFont="1"/>
    <xf numFmtId="0" fontId="10" fillId="0" borderId="0" xfId="0" applyFont="1"/>
    <xf numFmtId="0" fontId="12" fillId="0" borderId="0" xfId="0" applyFont="1"/>
    <xf numFmtId="0" fontId="13" fillId="2" borderId="0" xfId="0" applyFont="1" applyFill="1" applyBorder="1" applyAlignment="1"/>
    <xf numFmtId="0" fontId="14" fillId="0" borderId="4" xfId="0" applyFont="1" applyBorder="1" applyAlignment="1">
      <alignment horizontal="center" vertical="center" wrapText="1"/>
    </xf>
    <xf numFmtId="0" fontId="15" fillId="0" borderId="0" xfId="0" applyFont="1"/>
    <xf numFmtId="0" fontId="16" fillId="0" borderId="0" xfId="0" applyFont="1"/>
    <xf numFmtId="164" fontId="3" fillId="0" borderId="0" xfId="0" applyNumberFormat="1" applyFont="1" applyFill="1" applyBorder="1" applyAlignment="1">
      <alignment horizontal="right" wrapText="1"/>
    </xf>
    <xf numFmtId="164" fontId="18" fillId="0" borderId="0" xfId="0" applyNumberFormat="1" applyFont="1" applyFill="1" applyBorder="1" applyAlignment="1">
      <alignment horizontal="left" wrapText="1"/>
    </xf>
    <xf numFmtId="0" fontId="18" fillId="0" borderId="0" xfId="0" applyFont="1" applyFill="1" applyBorder="1" applyAlignment="1">
      <alignment horizontal="left" wrapText="1"/>
    </xf>
    <xf numFmtId="0" fontId="19" fillId="0" borderId="0" xfId="0" applyFont="1" applyFill="1" applyBorder="1" applyAlignment="1">
      <alignment wrapText="1"/>
    </xf>
    <xf numFmtId="0" fontId="17" fillId="0" borderId="4" xfId="0" applyFont="1" applyFill="1" applyBorder="1" applyAlignment="1">
      <alignment horizontal="center" vertical="top" wrapText="1"/>
    </xf>
    <xf numFmtId="49" fontId="17" fillId="0" borderId="4" xfId="0" applyNumberFormat="1" applyFont="1" applyBorder="1" applyAlignment="1">
      <alignment horizontal="left" vertical="center" wrapText="1"/>
    </xf>
    <xf numFmtId="0" fontId="20" fillId="0" borderId="0" xfId="0" applyNumberFormat="1" applyFont="1"/>
    <xf numFmtId="0" fontId="20" fillId="0" borderId="0" xfId="0" applyFont="1"/>
    <xf numFmtId="14" fontId="20" fillId="0" borderId="0" xfId="0" applyNumberFormat="1" applyFont="1"/>
    <xf numFmtId="49" fontId="6" fillId="2" borderId="4" xfId="0" applyNumberFormat="1" applyFont="1" applyFill="1" applyBorder="1" applyAlignment="1">
      <alignment horizontal="left" wrapText="1"/>
    </xf>
    <xf numFmtId="0" fontId="21" fillId="0" borderId="0" xfId="0" applyFont="1"/>
    <xf numFmtId="0" fontId="22" fillId="0" borderId="0" xfId="0" applyFont="1"/>
    <xf numFmtId="0" fontId="22" fillId="0" borderId="4" xfId="0" applyFont="1" applyBorder="1" applyAlignment="1">
      <alignment horizontal="left" vertical="center" wrapText="1"/>
    </xf>
    <xf numFmtId="164" fontId="11" fillId="2" borderId="4" xfId="0" applyNumberFormat="1" applyFont="1" applyFill="1" applyBorder="1" applyAlignment="1">
      <alignment horizontal="center" vertical="center" wrapText="1"/>
    </xf>
    <xf numFmtId="164" fontId="11" fillId="2" borderId="4" xfId="0" applyNumberFormat="1" applyFont="1" applyFill="1" applyBorder="1" applyAlignment="1">
      <alignment vertical="center" wrapText="1"/>
    </xf>
    <xf numFmtId="164" fontId="4" fillId="0" borderId="4" xfId="0" applyNumberFormat="1" applyFont="1" applyBorder="1" applyAlignment="1">
      <alignment horizontal="right" vertical="center" wrapText="1"/>
    </xf>
    <xf numFmtId="164" fontId="17" fillId="0" borderId="4" xfId="0" applyNumberFormat="1" applyFont="1" applyBorder="1" applyAlignment="1">
      <alignment horizontal="right" vertical="center" wrapText="1"/>
    </xf>
    <xf numFmtId="164" fontId="4" fillId="2" borderId="4" xfId="0" applyNumberFormat="1" applyFont="1" applyFill="1" applyBorder="1" applyAlignment="1">
      <alignment horizontal="right" wrapText="1"/>
    </xf>
    <xf numFmtId="164" fontId="3" fillId="2" borderId="4" xfId="0" applyNumberFormat="1" applyFont="1" applyFill="1" applyBorder="1" applyAlignment="1">
      <alignment horizontal="right" wrapText="1"/>
    </xf>
    <xf numFmtId="0" fontId="2" fillId="0" borderId="0" xfId="0" applyFont="1" applyAlignment="1">
      <alignment horizontal="center" wrapText="1"/>
    </xf>
    <xf numFmtId="0" fontId="3" fillId="0" borderId="1" xfId="0" applyNumberFormat="1" applyFont="1" applyFill="1" applyBorder="1" applyAlignment="1">
      <alignment horizontal="left" wrapText="1"/>
    </xf>
    <xf numFmtId="0" fontId="3" fillId="0" borderId="2" xfId="0" applyNumberFormat="1" applyFont="1" applyFill="1" applyBorder="1" applyAlignment="1">
      <alignment horizontal="left" wrapText="1"/>
    </xf>
    <xf numFmtId="164" fontId="3" fillId="0" borderId="4" xfId="0" applyNumberFormat="1" applyFont="1" applyFill="1" applyBorder="1" applyAlignment="1">
      <alignment horizontal="left" wrapText="1"/>
    </xf>
    <xf numFmtId="0" fontId="4" fillId="0" borderId="4" xfId="0" applyFont="1" applyFill="1" applyBorder="1" applyAlignment="1">
      <alignment horizontal="left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165" fontId="3" fillId="0" borderId="4" xfId="0" applyNumberFormat="1" applyFont="1" applyFill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center" vertical="center" wrapText="1"/>
    </xf>
    <xf numFmtId="165" fontId="3" fillId="0" borderId="3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left"/>
    </xf>
    <xf numFmtId="0" fontId="4" fillId="0" borderId="4" xfId="0" applyFont="1" applyBorder="1" applyAlignment="1">
      <alignment horizontal="left" wrapText="1"/>
    </xf>
    <xf numFmtId="0" fontId="17" fillId="0" borderId="4" xfId="0" applyFont="1" applyBorder="1" applyAlignment="1">
      <alignment horizontal="left" wrapText="1"/>
    </xf>
    <xf numFmtId="0" fontId="17" fillId="0" borderId="4" xfId="0" applyFont="1" applyBorder="1" applyAlignment="1">
      <alignment horizontal="left"/>
    </xf>
    <xf numFmtId="164" fontId="18" fillId="0" borderId="4" xfId="0" applyNumberFormat="1" applyFont="1" applyFill="1" applyBorder="1" applyAlignment="1">
      <alignment horizontal="left" wrapText="1"/>
    </xf>
    <xf numFmtId="0" fontId="18" fillId="0" borderId="4" xfId="0" applyFont="1" applyFill="1" applyBorder="1" applyAlignment="1">
      <alignment horizontal="left" wrapText="1"/>
    </xf>
    <xf numFmtId="164" fontId="3" fillId="0" borderId="4" xfId="0" applyNumberFormat="1" applyFont="1" applyFill="1" applyBorder="1" applyAlignment="1">
      <alignment horizontal="right" wrapText="1"/>
    </xf>
    <xf numFmtId="164" fontId="4" fillId="0" borderId="4" xfId="0" applyNumberFormat="1" applyFont="1" applyFill="1" applyBorder="1" applyAlignment="1">
      <alignment horizontal="right" wrapText="1"/>
    </xf>
  </cellXfs>
  <cellStyles count="19">
    <cellStyle name="Обычный" xfId="0" builtinId="0"/>
    <cellStyle name="Обычный 2" xfId="3"/>
    <cellStyle name="Обычный 2 2" xfId="4"/>
    <cellStyle name="Обычный 2 3" xfId="5"/>
    <cellStyle name="Обычный 2 4" xfId="6"/>
    <cellStyle name="Обычный 2 5" xfId="7"/>
    <cellStyle name="Обычный 2 6" xfId="8"/>
    <cellStyle name="Обычный 2 7" xfId="9"/>
    <cellStyle name="Обычный 2 8" xfId="10"/>
    <cellStyle name="Обычный 2 9" xfId="11"/>
    <cellStyle name="Обычный 2 9 2" xfId="14"/>
    <cellStyle name="Обычный 2 9 3" xfId="18"/>
    <cellStyle name="Обычный 3" xfId="12"/>
    <cellStyle name="Обычный 3 2" xfId="15"/>
    <cellStyle name="Обычный 4" xfId="2"/>
    <cellStyle name="Обычный 4 2" xfId="13"/>
    <cellStyle name="Обычный 4 3" xfId="17"/>
    <cellStyle name="Обычный 5" xfId="16"/>
    <cellStyle name="Обычный 6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3"/>
  <sheetViews>
    <sheetView tabSelected="1" view="pageBreakPreview" zoomScaleNormal="100" zoomScaleSheetLayoutView="100" workbookViewId="0">
      <selection activeCell="D7" sqref="D7"/>
    </sheetView>
  </sheetViews>
  <sheetFormatPr defaultRowHeight="14.4" x14ac:dyDescent="0.3"/>
  <cols>
    <col min="1" max="1" width="80.33203125" customWidth="1"/>
    <col min="2" max="2" width="18.109375" customWidth="1"/>
    <col min="3" max="3" width="20.33203125" customWidth="1"/>
    <col min="4" max="4" width="16.5546875" customWidth="1"/>
    <col min="5" max="5" width="12.5546875" customWidth="1"/>
    <col min="6" max="6" width="16" bestFit="1" customWidth="1"/>
    <col min="8" max="8" width="10.109375" bestFit="1" customWidth="1"/>
  </cols>
  <sheetData>
    <row r="1" spans="1:8" ht="15.6" x14ac:dyDescent="0.3">
      <c r="A1" s="41" t="s">
        <v>9</v>
      </c>
      <c r="B1" s="41"/>
      <c r="C1" s="41"/>
      <c r="D1" s="41"/>
      <c r="E1" s="28" t="s">
        <v>115</v>
      </c>
      <c r="F1" s="29" t="str">
        <f>TEXT(E1,"[$-FC19]ММ")</f>
        <v>07</v>
      </c>
      <c r="G1" s="29" t="str">
        <f>TEXT(E1,"[$-FC19]ДД.ММ.ГГГ \г")</f>
        <v>01.07.2019 г</v>
      </c>
      <c r="H1" s="29" t="str">
        <f>TEXT(E1,"[$-FC19]ГГГГ")</f>
        <v>2019</v>
      </c>
    </row>
    <row r="2" spans="1:8" ht="15.6" x14ac:dyDescent="0.3">
      <c r="A2" s="41" t="str">
        <f>CONCATENATE("доходов и расходов краевого бюджета за ",period," ",H1," года")</f>
        <v>доходов и расходов краевого бюджета за июль 2019 года</v>
      </c>
      <c r="B2" s="41"/>
      <c r="C2" s="41"/>
      <c r="D2" s="41"/>
      <c r="E2" s="28" t="s">
        <v>114</v>
      </c>
      <c r="F2" s="29" t="str">
        <f>TEXT(E2,"[$-FC19]ДД ММММ ГГГ \г")</f>
        <v>31 июля 2019 г</v>
      </c>
      <c r="G2" s="29" t="str">
        <f>TEXT(E2,"[$-FC19]ДД.ММ.ГГГ \г")</f>
        <v>31.07.2019 г</v>
      </c>
      <c r="H2" s="30"/>
    </row>
    <row r="3" spans="1:8" x14ac:dyDescent="0.3">
      <c r="A3" s="1"/>
      <c r="B3" s="2"/>
      <c r="C3" s="2"/>
      <c r="D3" s="3"/>
      <c r="E3" s="29">
        <f>EndDate+1</f>
        <v>43679</v>
      </c>
      <c r="F3" s="29" t="str">
        <f>TEXT(E3,"[$-FC19]ДД ММММ ГГГ \г")</f>
        <v>02 августа 2019 г</v>
      </c>
      <c r="G3" s="29" t="str">
        <f>TEXT(E3,"[$-FC19]ДД.ММ.ГГГ \г")</f>
        <v>02.08.2019 г</v>
      </c>
      <c r="H3" s="29"/>
    </row>
    <row r="4" spans="1:8" x14ac:dyDescent="0.3">
      <c r="A4" s="4"/>
      <c r="B4" s="5"/>
      <c r="C4" s="5"/>
      <c r="D4" s="6" t="s">
        <v>0</v>
      </c>
      <c r="E4" s="29"/>
      <c r="F4" s="29"/>
      <c r="G4" s="29"/>
      <c r="H4" s="29"/>
    </row>
    <row r="5" spans="1:8" x14ac:dyDescent="0.3">
      <c r="A5" s="42" t="s">
        <v>117</v>
      </c>
      <c r="B5" s="43"/>
      <c r="C5" s="43"/>
      <c r="D5" s="57">
        <v>1652438.4</v>
      </c>
      <c r="E5" s="30"/>
      <c r="F5" s="29"/>
      <c r="G5" s="29"/>
      <c r="H5" s="29"/>
    </row>
    <row r="6" spans="1:8" x14ac:dyDescent="0.3">
      <c r="A6" s="45" t="s">
        <v>1</v>
      </c>
      <c r="B6" s="51"/>
      <c r="C6" s="51"/>
      <c r="D6" s="7">
        <f>D9-D7</f>
        <v>2650704.8355899993</v>
      </c>
      <c r="E6" s="29" t="str">
        <f>IF(F1="01","январь",(IF(F1="02","февраль",(IF(F1="03","март",(IF(F1="04","апрель",(IF(F1="05","май",(IF(F1="06","июнь",(IF(F1="07","июль",(IF(F1="08","август",(IF(F1="09","сентябрь",(IF(F1="08","август",(IF(F1="09","сентябрь",(IF(F1="10","октябрь",(IF(F1="11","ноябрь","декабрь")))))))))))))))))))))))))</f>
        <v>июль</v>
      </c>
      <c r="F6" s="29"/>
      <c r="G6" s="29"/>
      <c r="H6" s="29"/>
    </row>
    <row r="7" spans="1:8" x14ac:dyDescent="0.3">
      <c r="A7" s="52" t="s">
        <v>10</v>
      </c>
      <c r="B7" s="51"/>
      <c r="C7" s="51"/>
      <c r="D7" s="9">
        <v>4254868</v>
      </c>
      <c r="E7" s="29"/>
      <c r="F7" s="29"/>
      <c r="G7" s="29"/>
      <c r="H7" s="29"/>
    </row>
    <row r="8" spans="1:8" x14ac:dyDescent="0.3">
      <c r="A8" s="52" t="s">
        <v>11</v>
      </c>
      <c r="B8" s="51"/>
      <c r="C8" s="51"/>
      <c r="D8" s="9">
        <v>1093172.3</v>
      </c>
      <c r="E8" s="29" t="s">
        <v>33</v>
      </c>
    </row>
    <row r="9" spans="1:8" x14ac:dyDescent="0.3">
      <c r="A9" s="53" t="s">
        <v>12</v>
      </c>
      <c r="B9" s="54"/>
      <c r="C9" s="54"/>
      <c r="D9" s="9">
        <f>D11+D10-D5</f>
        <v>6905572.8355899993</v>
      </c>
      <c r="E9" s="29" t="s">
        <v>34</v>
      </c>
    </row>
    <row r="10" spans="1:8" x14ac:dyDescent="0.3">
      <c r="A10" s="53" t="s">
        <v>13</v>
      </c>
      <c r="B10" s="54"/>
      <c r="C10" s="54"/>
      <c r="D10" s="9">
        <f>B63+'Муниципальные районы'!P42</f>
        <v>6155163.2355899997</v>
      </c>
    </row>
    <row r="11" spans="1:8" x14ac:dyDescent="0.3">
      <c r="A11" s="44" t="s">
        <v>116</v>
      </c>
      <c r="B11" s="45"/>
      <c r="C11" s="45"/>
      <c r="D11" s="57">
        <v>2402848</v>
      </c>
    </row>
    <row r="12" spans="1:8" x14ac:dyDescent="0.3">
      <c r="A12" s="55" t="s">
        <v>14</v>
      </c>
      <c r="B12" s="56"/>
      <c r="C12" s="56"/>
      <c r="D12" s="8"/>
    </row>
    <row r="13" spans="1:8" x14ac:dyDescent="0.3">
      <c r="A13" s="55" t="s">
        <v>15</v>
      </c>
      <c r="B13" s="56"/>
      <c r="C13" s="56"/>
      <c r="D13" s="8">
        <f>SUM(D14:D17)</f>
        <v>105296.9</v>
      </c>
    </row>
    <row r="14" spans="1:8" ht="29.4" customHeight="1" x14ac:dyDescent="0.3">
      <c r="A14" s="52" t="s">
        <v>118</v>
      </c>
      <c r="B14" s="51"/>
      <c r="C14" s="51"/>
      <c r="D14" s="58">
        <v>820.6</v>
      </c>
    </row>
    <row r="15" spans="1:8" ht="57" customHeight="1" x14ac:dyDescent="0.3">
      <c r="A15" s="52" t="s">
        <v>119</v>
      </c>
      <c r="B15" s="52"/>
      <c r="C15" s="52"/>
      <c r="D15" s="58">
        <v>65037.599999999999</v>
      </c>
    </row>
    <row r="16" spans="1:8" ht="43.8" customHeight="1" x14ac:dyDescent="0.3">
      <c r="A16" s="52" t="s">
        <v>120</v>
      </c>
      <c r="B16" s="52"/>
      <c r="C16" s="52"/>
      <c r="D16" s="58">
        <v>10199</v>
      </c>
    </row>
    <row r="17" spans="1:4" ht="30.6" customHeight="1" x14ac:dyDescent="0.3">
      <c r="A17" s="52" t="s">
        <v>121</v>
      </c>
      <c r="B17" s="51"/>
      <c r="C17" s="51"/>
      <c r="D17" s="58">
        <v>29239.7</v>
      </c>
    </row>
    <row r="18" spans="1:4" x14ac:dyDescent="0.3">
      <c r="A18" s="23"/>
      <c r="B18" s="24"/>
      <c r="C18" s="24"/>
      <c r="D18" s="22"/>
    </row>
    <row r="19" spans="1:4" x14ac:dyDescent="0.3">
      <c r="A19" s="25" t="s">
        <v>16</v>
      </c>
      <c r="B19" s="10"/>
      <c r="C19" s="10"/>
      <c r="D19" s="11"/>
    </row>
    <row r="20" spans="1:4" x14ac:dyDescent="0.3">
      <c r="A20" s="46" t="s">
        <v>17</v>
      </c>
      <c r="B20" s="48" t="s">
        <v>2</v>
      </c>
      <c r="C20" s="49" t="s">
        <v>3</v>
      </c>
      <c r="D20" s="50"/>
    </row>
    <row r="21" spans="1:4" ht="43.2" customHeight="1" x14ac:dyDescent="0.3">
      <c r="A21" s="47"/>
      <c r="B21" s="48"/>
      <c r="C21" s="26" t="s">
        <v>4</v>
      </c>
      <c r="D21" s="26" t="s">
        <v>5</v>
      </c>
    </row>
    <row r="22" spans="1:4" x14ac:dyDescent="0.3">
      <c r="A22" s="12" t="s">
        <v>73</v>
      </c>
      <c r="B22" s="37">
        <v>20128.611440000001</v>
      </c>
      <c r="C22" s="37">
        <v>13727.185439999999</v>
      </c>
      <c r="D22" s="37">
        <v>3184.43624</v>
      </c>
    </row>
    <row r="23" spans="1:4" x14ac:dyDescent="0.3">
      <c r="A23" s="12" t="s">
        <v>74</v>
      </c>
      <c r="B23" s="37">
        <v>6341.2731800000001</v>
      </c>
      <c r="C23" s="37">
        <v>4958.0352000000003</v>
      </c>
      <c r="D23" s="37">
        <v>1302.4042199999999</v>
      </c>
    </row>
    <row r="24" spans="1:4" x14ac:dyDescent="0.3">
      <c r="A24" s="12" t="s">
        <v>75</v>
      </c>
      <c r="B24" s="37">
        <v>6656.8030200000003</v>
      </c>
      <c r="C24" s="37">
        <v>6029.0740299999998</v>
      </c>
      <c r="D24" s="37">
        <v>627.72898999999995</v>
      </c>
    </row>
    <row r="25" spans="1:4" x14ac:dyDescent="0.3">
      <c r="A25" s="12" t="s">
        <v>76</v>
      </c>
      <c r="B25" s="37">
        <v>74239.100720000002</v>
      </c>
      <c r="C25" s="37">
        <v>22681.575359999999</v>
      </c>
      <c r="D25" s="37">
        <v>5350.5608899999997</v>
      </c>
    </row>
    <row r="26" spans="1:4" ht="27.6" x14ac:dyDescent="0.3">
      <c r="A26" s="12" t="s">
        <v>77</v>
      </c>
      <c r="B26" s="37">
        <v>67265.876829999994</v>
      </c>
      <c r="C26" s="37">
        <v>4938.6069900000002</v>
      </c>
      <c r="D26" s="37">
        <v>1353.0579399999999</v>
      </c>
    </row>
    <row r="27" spans="1:4" x14ac:dyDescent="0.3">
      <c r="A27" s="12" t="s">
        <v>78</v>
      </c>
      <c r="B27" s="37">
        <v>18766.553400000001</v>
      </c>
      <c r="C27" s="37">
        <v>2632.6859300000001</v>
      </c>
      <c r="D27" s="37">
        <v>717.11257000000001</v>
      </c>
    </row>
    <row r="28" spans="1:4" x14ac:dyDescent="0.3">
      <c r="A28" s="12" t="s">
        <v>79</v>
      </c>
      <c r="B28" s="37">
        <v>2814.5556000000001</v>
      </c>
      <c r="C28" s="37">
        <v>2046.69562</v>
      </c>
      <c r="D28" s="37">
        <v>501.08229999999998</v>
      </c>
    </row>
    <row r="29" spans="1:4" x14ac:dyDescent="0.3">
      <c r="A29" s="12" t="s">
        <v>80</v>
      </c>
      <c r="B29" s="37">
        <v>343408.24158999999</v>
      </c>
      <c r="C29" s="37">
        <v>5529.0988100000004</v>
      </c>
      <c r="D29" s="37">
        <v>1692.2020500000001</v>
      </c>
    </row>
    <row r="30" spans="1:4" x14ac:dyDescent="0.3">
      <c r="A30" s="12" t="s">
        <v>81</v>
      </c>
      <c r="B30" s="37">
        <v>166473.07436</v>
      </c>
      <c r="C30" s="37">
        <v>5771.9396800000004</v>
      </c>
      <c r="D30" s="37">
        <v>1521.3454300000001</v>
      </c>
    </row>
    <row r="31" spans="1:4" x14ac:dyDescent="0.3">
      <c r="A31" s="12" t="s">
        <v>82</v>
      </c>
      <c r="B31" s="37">
        <v>251928.28279999999</v>
      </c>
      <c r="C31" s="37">
        <v>7745.7005099999997</v>
      </c>
      <c r="D31" s="37">
        <v>4100.2210299999997</v>
      </c>
    </row>
    <row r="32" spans="1:4" x14ac:dyDescent="0.3">
      <c r="A32" s="12" t="s">
        <v>83</v>
      </c>
      <c r="B32" s="37">
        <v>295026.19517999998</v>
      </c>
      <c r="C32" s="37">
        <v>6536.4098000000004</v>
      </c>
      <c r="D32" s="37">
        <v>1713.20416</v>
      </c>
    </row>
    <row r="33" spans="1:4" x14ac:dyDescent="0.3">
      <c r="A33" s="12" t="s">
        <v>84</v>
      </c>
      <c r="B33" s="37">
        <v>743779.47976999998</v>
      </c>
      <c r="C33" s="37">
        <v>18271.487779999999</v>
      </c>
      <c r="D33" s="37">
        <v>6789.5690100000002</v>
      </c>
    </row>
    <row r="34" spans="1:4" x14ac:dyDescent="0.3">
      <c r="A34" s="12" t="s">
        <v>85</v>
      </c>
      <c r="B34" s="37">
        <v>578699.87569000002</v>
      </c>
      <c r="C34" s="37">
        <v>26489.25459</v>
      </c>
      <c r="D34" s="37">
        <v>4958.2848800000002</v>
      </c>
    </row>
    <row r="35" spans="1:4" x14ac:dyDescent="0.3">
      <c r="A35" s="12" t="s">
        <v>86</v>
      </c>
      <c r="B35" s="37">
        <v>71803.587010000003</v>
      </c>
      <c r="C35" s="37">
        <v>2338.4849300000001</v>
      </c>
      <c r="D35" s="37">
        <v>762.71410000000003</v>
      </c>
    </row>
    <row r="36" spans="1:4" x14ac:dyDescent="0.3">
      <c r="A36" s="12" t="s">
        <v>87</v>
      </c>
      <c r="B36" s="37">
        <v>114582.37826</v>
      </c>
      <c r="C36" s="37">
        <v>59537.9277</v>
      </c>
      <c r="D36" s="37">
        <v>17966.339400000001</v>
      </c>
    </row>
    <row r="37" spans="1:4" x14ac:dyDescent="0.3">
      <c r="A37" s="12" t="s">
        <v>88</v>
      </c>
      <c r="B37" s="37">
        <v>7479.9630699999998</v>
      </c>
      <c r="C37" s="37">
        <v>1406.7609600000001</v>
      </c>
      <c r="D37" s="37">
        <v>342.52469000000002</v>
      </c>
    </row>
    <row r="38" spans="1:4" x14ac:dyDescent="0.3">
      <c r="A38" s="12" t="s">
        <v>89</v>
      </c>
      <c r="B38" s="37">
        <v>7602.0253000000002</v>
      </c>
      <c r="C38" s="37">
        <v>3095.6842700000002</v>
      </c>
      <c r="D38" s="37"/>
    </row>
    <row r="39" spans="1:4" x14ac:dyDescent="0.3">
      <c r="A39" s="12" t="s">
        <v>90</v>
      </c>
      <c r="B39" s="37">
        <v>51638.022859999997</v>
      </c>
      <c r="C39" s="37">
        <v>20345.660159999999</v>
      </c>
      <c r="D39" s="37">
        <v>6181.3268399999997</v>
      </c>
    </row>
    <row r="40" spans="1:4" x14ac:dyDescent="0.3">
      <c r="A40" s="12" t="s">
        <v>91</v>
      </c>
      <c r="B40" s="37">
        <v>17453.970549999998</v>
      </c>
      <c r="C40" s="37">
        <v>1320.0605499999999</v>
      </c>
      <c r="D40" s="37">
        <v>342.73282</v>
      </c>
    </row>
    <row r="41" spans="1:4" x14ac:dyDescent="0.3">
      <c r="A41" s="12" t="s">
        <v>92</v>
      </c>
      <c r="B41" s="37">
        <v>608646.86701000005</v>
      </c>
      <c r="C41" s="37">
        <v>7879.4612200000001</v>
      </c>
      <c r="D41" s="37">
        <v>2146.3821600000001</v>
      </c>
    </row>
    <row r="42" spans="1:4" x14ac:dyDescent="0.3">
      <c r="A42" s="12" t="s">
        <v>93</v>
      </c>
      <c r="B42" s="37">
        <v>26678.665270000001</v>
      </c>
      <c r="C42" s="37">
        <v>15218.26023</v>
      </c>
      <c r="D42" s="37">
        <v>4416.9064200000003</v>
      </c>
    </row>
    <row r="43" spans="1:4" x14ac:dyDescent="0.3">
      <c r="A43" s="12" t="s">
        <v>94</v>
      </c>
      <c r="B43" s="37">
        <v>3788.0371399999999</v>
      </c>
      <c r="C43" s="37">
        <v>2783.4408400000002</v>
      </c>
      <c r="D43" s="37">
        <v>772.80800999999997</v>
      </c>
    </row>
    <row r="44" spans="1:4" x14ac:dyDescent="0.3">
      <c r="A44" s="12" t="s">
        <v>95</v>
      </c>
      <c r="B44" s="37">
        <v>2453.0630500000002</v>
      </c>
      <c r="C44" s="37">
        <v>1630.3320000000001</v>
      </c>
      <c r="D44" s="37">
        <v>418.44400000000002</v>
      </c>
    </row>
    <row r="45" spans="1:4" x14ac:dyDescent="0.3">
      <c r="A45" s="12" t="s">
        <v>96</v>
      </c>
      <c r="B45" s="37">
        <v>2880.0130600000002</v>
      </c>
      <c r="C45" s="37">
        <v>2201.1855500000001</v>
      </c>
      <c r="D45" s="37">
        <v>564.77238</v>
      </c>
    </row>
    <row r="46" spans="1:4" x14ac:dyDescent="0.3">
      <c r="A46" s="12" t="s">
        <v>97</v>
      </c>
      <c r="B46" s="37">
        <v>1973.4355700000001</v>
      </c>
      <c r="C46" s="37">
        <v>1540.84348</v>
      </c>
      <c r="D46" s="37"/>
    </row>
    <row r="47" spans="1:4" x14ac:dyDescent="0.3">
      <c r="A47" s="12" t="s">
        <v>98</v>
      </c>
      <c r="B47" s="37">
        <v>1954.04485</v>
      </c>
      <c r="C47" s="37">
        <v>1359.9918500000001</v>
      </c>
      <c r="D47" s="37">
        <v>337.00020999999998</v>
      </c>
    </row>
    <row r="48" spans="1:4" x14ac:dyDescent="0.3">
      <c r="A48" s="12" t="s">
        <v>99</v>
      </c>
      <c r="B48" s="37">
        <v>1091.71666</v>
      </c>
      <c r="C48" s="37">
        <v>750.95655999999997</v>
      </c>
      <c r="D48" s="37">
        <v>168.48947000000001</v>
      </c>
    </row>
    <row r="49" spans="1:4" x14ac:dyDescent="0.3">
      <c r="A49" s="12" t="s">
        <v>100</v>
      </c>
      <c r="B49" s="37">
        <v>1540.3824099999999</v>
      </c>
      <c r="C49" s="37">
        <v>1184.99962</v>
      </c>
      <c r="D49" s="37">
        <v>38.39</v>
      </c>
    </row>
    <row r="50" spans="1:4" x14ac:dyDescent="0.3">
      <c r="A50" s="12" t="s">
        <v>101</v>
      </c>
      <c r="B50" s="37">
        <v>945073.95889000001</v>
      </c>
      <c r="C50" s="37">
        <v>22201.522099999998</v>
      </c>
      <c r="D50" s="37">
        <v>6185.9405900000002</v>
      </c>
    </row>
    <row r="51" spans="1:4" x14ac:dyDescent="0.3">
      <c r="A51" s="12" t="s">
        <v>102</v>
      </c>
      <c r="B51" s="37">
        <v>514.00752</v>
      </c>
      <c r="C51" s="37">
        <v>354.29451999999998</v>
      </c>
      <c r="D51" s="37">
        <v>158.393</v>
      </c>
    </row>
    <row r="52" spans="1:4" x14ac:dyDescent="0.3">
      <c r="A52" s="12" t="s">
        <v>103</v>
      </c>
      <c r="B52" s="37">
        <v>9075.0213500000009</v>
      </c>
      <c r="C52" s="37">
        <v>4119.03161</v>
      </c>
      <c r="D52" s="37">
        <v>855.41467</v>
      </c>
    </row>
    <row r="53" spans="1:4" x14ac:dyDescent="0.3">
      <c r="A53" s="12" t="s">
        <v>104</v>
      </c>
      <c r="B53" s="37">
        <v>85413.618210000001</v>
      </c>
      <c r="C53" s="37">
        <v>2098.2606700000001</v>
      </c>
      <c r="D53" s="37">
        <v>559.46893</v>
      </c>
    </row>
    <row r="54" spans="1:4" x14ac:dyDescent="0.3">
      <c r="A54" s="12" t="s">
        <v>105</v>
      </c>
      <c r="B54" s="37">
        <v>60462.936099999999</v>
      </c>
      <c r="C54" s="37">
        <v>15972.947340000001</v>
      </c>
      <c r="D54" s="37">
        <v>4775.7267599999996</v>
      </c>
    </row>
    <row r="55" spans="1:4" x14ac:dyDescent="0.3">
      <c r="A55" s="12" t="s">
        <v>106</v>
      </c>
      <c r="B55" s="37">
        <v>13909.126259999999</v>
      </c>
      <c r="C55" s="37">
        <v>439.25754000000001</v>
      </c>
      <c r="D55" s="37">
        <v>239.92274</v>
      </c>
    </row>
    <row r="56" spans="1:4" x14ac:dyDescent="0.3">
      <c r="A56" s="12" t="s">
        <v>107</v>
      </c>
      <c r="B56" s="37">
        <v>3381.3286699999999</v>
      </c>
      <c r="C56" s="37">
        <v>1106.88822</v>
      </c>
      <c r="D56" s="37">
        <v>369.32591000000002</v>
      </c>
    </row>
    <row r="57" spans="1:4" x14ac:dyDescent="0.3">
      <c r="A57" s="12" t="s">
        <v>108</v>
      </c>
      <c r="B57" s="37">
        <v>3718.1636600000002</v>
      </c>
      <c r="C57" s="37">
        <v>2786.6787899999999</v>
      </c>
      <c r="D57" s="37">
        <v>612.81831999999997</v>
      </c>
    </row>
    <row r="58" spans="1:4" x14ac:dyDescent="0.3">
      <c r="A58" s="12" t="s">
        <v>109</v>
      </c>
      <c r="B58" s="37">
        <v>128675.52962</v>
      </c>
      <c r="C58" s="37">
        <v>2477.2127099999998</v>
      </c>
      <c r="D58" s="37">
        <v>615.17174999999997</v>
      </c>
    </row>
    <row r="59" spans="1:4" x14ac:dyDescent="0.3">
      <c r="A59" s="12" t="s">
        <v>110</v>
      </c>
      <c r="B59" s="37">
        <v>18021.307069999999</v>
      </c>
      <c r="C59" s="37">
        <v>750.09114</v>
      </c>
      <c r="D59" s="37">
        <v>186.08646999999999</v>
      </c>
    </row>
    <row r="60" spans="1:4" x14ac:dyDescent="0.3">
      <c r="A60" s="12" t="s">
        <v>111</v>
      </c>
      <c r="B60" s="37">
        <v>786.92972999999995</v>
      </c>
      <c r="C60" s="37">
        <v>576.23667</v>
      </c>
      <c r="D60" s="37">
        <v>149.15538000000001</v>
      </c>
    </row>
    <row r="61" spans="1:4" x14ac:dyDescent="0.3">
      <c r="A61" s="12" t="s">
        <v>112</v>
      </c>
      <c r="B61" s="37">
        <v>1282.3829599999999</v>
      </c>
      <c r="C61" s="37">
        <v>913.13067999999998</v>
      </c>
      <c r="D61" s="37">
        <v>225.85081</v>
      </c>
    </row>
    <row r="62" spans="1:4" x14ac:dyDescent="0.3">
      <c r="A62" s="12" t="s">
        <v>113</v>
      </c>
      <c r="B62" s="37">
        <v>9502.1036199999999</v>
      </c>
      <c r="C62" s="37">
        <v>6325.4822700000004</v>
      </c>
      <c r="D62" s="37">
        <v>1683.48999</v>
      </c>
    </row>
    <row r="63" spans="1:4" x14ac:dyDescent="0.3">
      <c r="A63" s="27" t="s">
        <v>2</v>
      </c>
      <c r="B63" s="38">
        <v>4776910.5093099996</v>
      </c>
      <c r="C63" s="38">
        <v>310072.83392</v>
      </c>
      <c r="D63" s="38">
        <v>84886.805529999998</v>
      </c>
    </row>
  </sheetData>
  <mergeCells count="18">
    <mergeCell ref="A17:C17"/>
    <mergeCell ref="A16:C16"/>
    <mergeCell ref="A1:D1"/>
    <mergeCell ref="A2:D2"/>
    <mergeCell ref="A5:C5"/>
    <mergeCell ref="A11:C11"/>
    <mergeCell ref="A20:A21"/>
    <mergeCell ref="B20:B21"/>
    <mergeCell ref="C20:D20"/>
    <mergeCell ref="A6:C6"/>
    <mergeCell ref="A7:C7"/>
    <mergeCell ref="A8:C8"/>
    <mergeCell ref="A9:C9"/>
    <mergeCell ref="A10:C10"/>
    <mergeCell ref="A12:C12"/>
    <mergeCell ref="A13:C13"/>
    <mergeCell ref="A14:C14"/>
    <mergeCell ref="A15:C15"/>
  </mergeCells>
  <pageMargins left="0.48" right="0.27559055118110237" top="0.31496062992125984" bottom="0.35433070866141736" header="0.31496062992125984" footer="0.19685039370078741"/>
  <pageSetup paperSize="9" scale="70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2"/>
  <sheetViews>
    <sheetView view="pageBreakPreview" zoomScaleNormal="100" zoomScaleSheetLayoutView="100" workbookViewId="0">
      <selection activeCell="A42" sqref="A42:T42"/>
    </sheetView>
  </sheetViews>
  <sheetFormatPr defaultRowHeight="14.4" x14ac:dyDescent="0.3"/>
  <cols>
    <col min="1" max="1" width="38.33203125" customWidth="1"/>
    <col min="2" max="2" width="13.109375" customWidth="1"/>
    <col min="3" max="3" width="10.5546875" customWidth="1"/>
    <col min="4" max="4" width="11.44140625" customWidth="1"/>
    <col min="5" max="6" width="13.109375" customWidth="1"/>
    <col min="7" max="7" width="13.77734375" customWidth="1"/>
    <col min="8" max="8" width="13.44140625" customWidth="1"/>
    <col min="9" max="9" width="11.44140625" customWidth="1"/>
    <col min="10" max="10" width="12.6640625" customWidth="1"/>
    <col min="11" max="11" width="11" customWidth="1"/>
    <col min="12" max="13" width="11.88671875" customWidth="1"/>
    <col min="14" max="14" width="11.109375" customWidth="1"/>
    <col min="15" max="15" width="11.5546875" customWidth="1"/>
    <col min="16" max="16" width="10.5546875" customWidth="1"/>
  </cols>
  <sheetData>
    <row r="1" spans="1:20" s="17" customFormat="1" ht="15.6" x14ac:dyDescent="0.3">
      <c r="A1" s="20"/>
      <c r="C1" s="18" t="s">
        <v>8</v>
      </c>
    </row>
    <row r="2" spans="1:20" x14ac:dyDescent="0.3">
      <c r="A2" s="21" t="str">
        <f>TEXT(EndData2,"[$-FC19]ДД.ММ.ГГГ")</f>
        <v>00.01.1900</v>
      </c>
      <c r="C2" s="13"/>
      <c r="P2" s="15" t="s">
        <v>7</v>
      </c>
    </row>
    <row r="3" spans="1:20" s="16" customFormat="1" ht="52.8" x14ac:dyDescent="0.25">
      <c r="A3" s="19" t="s">
        <v>18</v>
      </c>
      <c r="B3" s="35" t="s">
        <v>19</v>
      </c>
      <c r="C3" s="36" t="s">
        <v>20</v>
      </c>
      <c r="D3" s="36" t="s">
        <v>21</v>
      </c>
      <c r="E3" s="36" t="s">
        <v>22</v>
      </c>
      <c r="F3" s="36" t="s">
        <v>23</v>
      </c>
      <c r="G3" s="36" t="s">
        <v>24</v>
      </c>
      <c r="H3" s="36" t="s">
        <v>25</v>
      </c>
      <c r="I3" s="36" t="s">
        <v>26</v>
      </c>
      <c r="J3" s="36" t="s">
        <v>27</v>
      </c>
      <c r="K3" s="36" t="s">
        <v>28</v>
      </c>
      <c r="L3" s="36" t="s">
        <v>29</v>
      </c>
      <c r="M3" s="36" t="s">
        <v>30</v>
      </c>
      <c r="N3" s="36" t="s">
        <v>31</v>
      </c>
      <c r="O3" s="36" t="s">
        <v>32</v>
      </c>
      <c r="P3" s="14" t="s">
        <v>6</v>
      </c>
    </row>
    <row r="4" spans="1:20" ht="27.6" x14ac:dyDescent="0.3">
      <c r="A4" s="34" t="s">
        <v>35</v>
      </c>
      <c r="B4" s="39"/>
      <c r="C4" s="39"/>
      <c r="D4" s="39"/>
      <c r="E4" s="39"/>
      <c r="F4" s="39"/>
      <c r="G4" s="39"/>
      <c r="H4" s="39"/>
      <c r="I4" s="39"/>
      <c r="J4" s="39">
        <v>1501.1659999999999</v>
      </c>
      <c r="K4" s="39">
        <v>199.5</v>
      </c>
      <c r="L4" s="39"/>
      <c r="M4" s="39"/>
      <c r="N4" s="39"/>
      <c r="O4" s="39"/>
      <c r="P4" s="40">
        <v>1700.6659999999999</v>
      </c>
      <c r="Q4" s="33"/>
      <c r="R4" s="33"/>
      <c r="S4" s="33"/>
      <c r="T4" s="33"/>
    </row>
    <row r="5" spans="1:20" ht="41.4" x14ac:dyDescent="0.3">
      <c r="A5" s="34" t="s">
        <v>36</v>
      </c>
      <c r="B5" s="39"/>
      <c r="C5" s="39">
        <v>22917.081999999999</v>
      </c>
      <c r="D5" s="39">
        <v>19052.831999999999</v>
      </c>
      <c r="E5" s="39">
        <v>6860</v>
      </c>
      <c r="F5" s="39">
        <v>8750.2999999999993</v>
      </c>
      <c r="G5" s="39">
        <v>23873.666700000002</v>
      </c>
      <c r="H5" s="39">
        <v>7800</v>
      </c>
      <c r="I5" s="39">
        <v>9000</v>
      </c>
      <c r="J5" s="39">
        <v>2125.5839999999998</v>
      </c>
      <c r="K5" s="39">
        <v>4983.9160000000002</v>
      </c>
      <c r="L5" s="39">
        <v>35000</v>
      </c>
      <c r="M5" s="39">
        <v>7785</v>
      </c>
      <c r="N5" s="39">
        <v>11271.820110000001</v>
      </c>
      <c r="O5" s="39">
        <v>16747.25</v>
      </c>
      <c r="P5" s="40">
        <v>176167.45081000001</v>
      </c>
      <c r="Q5" s="33"/>
      <c r="R5" s="33"/>
      <c r="S5" s="33"/>
      <c r="T5" s="33"/>
    </row>
    <row r="6" spans="1:20" ht="41.4" x14ac:dyDescent="0.3">
      <c r="A6" s="34" t="s">
        <v>37</v>
      </c>
      <c r="B6" s="39">
        <v>22471.954819999999</v>
      </c>
      <c r="C6" s="39">
        <v>900</v>
      </c>
      <c r="D6" s="39">
        <v>75</v>
      </c>
      <c r="E6" s="39"/>
      <c r="F6" s="39"/>
      <c r="G6" s="39"/>
      <c r="H6" s="39">
        <v>200</v>
      </c>
      <c r="I6" s="39"/>
      <c r="J6" s="39">
        <v>217.625</v>
      </c>
      <c r="K6" s="39">
        <v>15604</v>
      </c>
      <c r="L6" s="39"/>
      <c r="M6" s="39"/>
      <c r="N6" s="39"/>
      <c r="O6" s="39"/>
      <c r="P6" s="40">
        <v>39468.579819999999</v>
      </c>
      <c r="Q6" s="33"/>
      <c r="R6" s="33"/>
      <c r="S6" s="33"/>
      <c r="T6" s="33"/>
    </row>
    <row r="7" spans="1:20" ht="69" x14ac:dyDescent="0.3">
      <c r="A7" s="34" t="s">
        <v>38</v>
      </c>
      <c r="B7" s="39">
        <v>34614.540609999996</v>
      </c>
      <c r="C7" s="39">
        <v>67152.998999999996</v>
      </c>
      <c r="D7" s="39">
        <v>22246</v>
      </c>
      <c r="E7" s="39">
        <v>14636</v>
      </c>
      <c r="F7" s="39">
        <v>5373</v>
      </c>
      <c r="G7" s="39">
        <v>69213.75</v>
      </c>
      <c r="H7" s="39">
        <v>15000</v>
      </c>
      <c r="I7" s="39">
        <v>4200</v>
      </c>
      <c r="J7" s="39">
        <v>33502.907659999997</v>
      </c>
      <c r="K7" s="39">
        <v>4867.5829999999996</v>
      </c>
      <c r="L7" s="39">
        <v>30348.6</v>
      </c>
      <c r="M7" s="39">
        <v>42954.5</v>
      </c>
      <c r="N7" s="39">
        <v>9385.2029000000002</v>
      </c>
      <c r="O7" s="39">
        <v>20338.326000000001</v>
      </c>
      <c r="P7" s="40">
        <v>373833.40917</v>
      </c>
      <c r="Q7" s="33"/>
      <c r="R7" s="33"/>
      <c r="S7" s="33"/>
      <c r="T7" s="33"/>
    </row>
    <row r="8" spans="1:20" ht="124.2" x14ac:dyDescent="0.3">
      <c r="A8" s="34" t="s">
        <v>39</v>
      </c>
      <c r="B8" s="39">
        <v>76532.581460000001</v>
      </c>
      <c r="C8" s="39">
        <v>769.30664000000002</v>
      </c>
      <c r="D8" s="39">
        <v>4008.0929999999998</v>
      </c>
      <c r="E8" s="39">
        <v>21743.073</v>
      </c>
      <c r="F8" s="39">
        <v>150</v>
      </c>
      <c r="G8" s="39">
        <v>9679.0358899999992</v>
      </c>
      <c r="H8" s="39">
        <v>1295.7477899999999</v>
      </c>
      <c r="I8" s="39">
        <v>2262.3270000000002</v>
      </c>
      <c r="J8" s="39">
        <v>3715.2171199999998</v>
      </c>
      <c r="K8" s="39">
        <v>1030.7692300000001</v>
      </c>
      <c r="L8" s="39">
        <v>3701.6826099999998</v>
      </c>
      <c r="M8" s="39"/>
      <c r="N8" s="39">
        <v>1812</v>
      </c>
      <c r="O8" s="39">
        <v>-2021.2838099999999</v>
      </c>
      <c r="P8" s="40">
        <v>124678.54992999999</v>
      </c>
      <c r="Q8" s="33"/>
      <c r="R8" s="33"/>
      <c r="S8" s="33"/>
      <c r="T8" s="33"/>
    </row>
    <row r="9" spans="1:20" ht="55.2" x14ac:dyDescent="0.3">
      <c r="A9" s="34" t="s">
        <v>40</v>
      </c>
      <c r="B9" s="39">
        <v>21199.007669999999</v>
      </c>
      <c r="C9" s="39">
        <v>26935.54278</v>
      </c>
      <c r="D9" s="39"/>
      <c r="E9" s="39"/>
      <c r="F9" s="39"/>
      <c r="G9" s="39"/>
      <c r="H9" s="39"/>
      <c r="I9" s="39"/>
      <c r="J9" s="39"/>
      <c r="K9" s="39">
        <v>22051.148499999999</v>
      </c>
      <c r="L9" s="39"/>
      <c r="M9" s="39"/>
      <c r="N9" s="39"/>
      <c r="O9" s="39"/>
      <c r="P9" s="40">
        <v>70185.698950000005</v>
      </c>
      <c r="Q9" s="33"/>
      <c r="R9" s="33"/>
      <c r="S9" s="33"/>
      <c r="T9" s="33"/>
    </row>
    <row r="10" spans="1:20" ht="96.6" x14ac:dyDescent="0.3">
      <c r="A10" s="34" t="s">
        <v>41</v>
      </c>
      <c r="B10" s="39">
        <v>127.15</v>
      </c>
      <c r="C10" s="39"/>
      <c r="D10" s="39"/>
      <c r="E10" s="39"/>
      <c r="F10" s="39"/>
      <c r="G10" s="39"/>
      <c r="H10" s="39"/>
      <c r="I10" s="39"/>
      <c r="J10" s="39">
        <v>213.45</v>
      </c>
      <c r="K10" s="39"/>
      <c r="L10" s="39"/>
      <c r="M10" s="39"/>
      <c r="N10" s="39"/>
      <c r="O10" s="39"/>
      <c r="P10" s="40">
        <v>340.6</v>
      </c>
      <c r="Q10" s="33"/>
      <c r="R10" s="33"/>
      <c r="S10" s="33"/>
      <c r="T10" s="33"/>
    </row>
    <row r="11" spans="1:20" ht="82.8" x14ac:dyDescent="0.3">
      <c r="A11" s="34" t="s">
        <v>42</v>
      </c>
      <c r="B11" s="39"/>
      <c r="C11" s="39">
        <v>4386.0829999999996</v>
      </c>
      <c r="D11" s="39">
        <v>652.75</v>
      </c>
      <c r="E11" s="39">
        <v>461.7</v>
      </c>
      <c r="F11" s="39">
        <v>166</v>
      </c>
      <c r="G11" s="39">
        <v>654.33333000000005</v>
      </c>
      <c r="H11" s="39">
        <v>200</v>
      </c>
      <c r="I11" s="39">
        <v>50</v>
      </c>
      <c r="J11" s="39"/>
      <c r="K11" s="39"/>
      <c r="L11" s="39">
        <v>265.58332999999999</v>
      </c>
      <c r="M11" s="39">
        <v>247.75</v>
      </c>
      <c r="N11" s="39">
        <v>246.33332999999999</v>
      </c>
      <c r="O11" s="39">
        <v>136.666</v>
      </c>
      <c r="P11" s="40">
        <v>7467.1989899999999</v>
      </c>
      <c r="Q11" s="33"/>
      <c r="R11" s="33"/>
      <c r="S11" s="33"/>
      <c r="T11" s="33"/>
    </row>
    <row r="12" spans="1:20" ht="96.6" x14ac:dyDescent="0.3">
      <c r="A12" s="34" t="s">
        <v>43</v>
      </c>
      <c r="B12" s="39">
        <v>385.5</v>
      </c>
      <c r="C12" s="39">
        <v>268.66699999999997</v>
      </c>
      <c r="D12" s="39">
        <v>179.166</v>
      </c>
      <c r="E12" s="39">
        <v>36.700000000000003</v>
      </c>
      <c r="F12" s="39">
        <v>74.5</v>
      </c>
      <c r="G12" s="39">
        <v>89.583330000000004</v>
      </c>
      <c r="H12" s="39">
        <v>62.98742</v>
      </c>
      <c r="I12" s="39"/>
      <c r="J12" s="39">
        <v>80.415999999999997</v>
      </c>
      <c r="K12" s="39"/>
      <c r="L12" s="39">
        <v>50</v>
      </c>
      <c r="M12" s="39">
        <v>44</v>
      </c>
      <c r="N12" s="39">
        <v>83.763000000000005</v>
      </c>
      <c r="O12" s="39">
        <v>54.593249999999998</v>
      </c>
      <c r="P12" s="40">
        <v>1409.876</v>
      </c>
      <c r="Q12" s="33"/>
      <c r="R12" s="33"/>
      <c r="S12" s="33"/>
      <c r="T12" s="33"/>
    </row>
    <row r="13" spans="1:20" ht="69" x14ac:dyDescent="0.3">
      <c r="A13" s="34" t="s">
        <v>44</v>
      </c>
      <c r="B13" s="39">
        <v>768</v>
      </c>
      <c r="C13" s="39">
        <v>258.87599999999998</v>
      </c>
      <c r="D13" s="39">
        <v>300</v>
      </c>
      <c r="E13" s="39">
        <v>210</v>
      </c>
      <c r="F13" s="39">
        <v>76.8</v>
      </c>
      <c r="G13" s="39">
        <v>342</v>
      </c>
      <c r="H13" s="39">
        <v>123.19844000000001</v>
      </c>
      <c r="I13" s="39">
        <v>16</v>
      </c>
      <c r="J13" s="39">
        <v>632.76099999999997</v>
      </c>
      <c r="K13" s="39"/>
      <c r="L13" s="39">
        <v>115</v>
      </c>
      <c r="M13" s="39">
        <v>40</v>
      </c>
      <c r="N13" s="39">
        <v>236.12100000000001</v>
      </c>
      <c r="O13" s="39">
        <v>72.46208</v>
      </c>
      <c r="P13" s="40">
        <v>3191.2185199999999</v>
      </c>
      <c r="Q13" s="33"/>
      <c r="R13" s="33"/>
      <c r="S13" s="33"/>
      <c r="T13" s="33"/>
    </row>
    <row r="14" spans="1:20" ht="82.8" x14ac:dyDescent="0.3">
      <c r="A14" s="34" t="s">
        <v>45</v>
      </c>
      <c r="B14" s="39">
        <v>2977.2744499999999</v>
      </c>
      <c r="C14" s="39">
        <v>1093.402</v>
      </c>
      <c r="D14" s="39">
        <v>260</v>
      </c>
      <c r="E14" s="39"/>
      <c r="F14" s="39">
        <v>116.1</v>
      </c>
      <c r="G14" s="39">
        <v>343</v>
      </c>
      <c r="H14" s="39">
        <v>91.487639999999999</v>
      </c>
      <c r="I14" s="39">
        <v>334</v>
      </c>
      <c r="J14" s="39">
        <v>513.74099999999999</v>
      </c>
      <c r="K14" s="39"/>
      <c r="L14" s="39">
        <v>130</v>
      </c>
      <c r="M14" s="39">
        <v>295.89</v>
      </c>
      <c r="N14" s="39">
        <v>302.2</v>
      </c>
      <c r="O14" s="39">
        <v>130.20533</v>
      </c>
      <c r="P14" s="40">
        <v>6587.3004199999996</v>
      </c>
      <c r="Q14" s="33"/>
      <c r="R14" s="33"/>
      <c r="S14" s="33"/>
      <c r="T14" s="33"/>
    </row>
    <row r="15" spans="1:20" ht="124.2" x14ac:dyDescent="0.3">
      <c r="A15" s="34" t="s">
        <v>46</v>
      </c>
      <c r="B15" s="39">
        <v>16518.519</v>
      </c>
      <c r="C15" s="39">
        <v>1523</v>
      </c>
      <c r="D15" s="39">
        <v>186.416</v>
      </c>
      <c r="E15" s="39"/>
      <c r="F15" s="39"/>
      <c r="G15" s="39"/>
      <c r="H15" s="39"/>
      <c r="I15" s="39"/>
      <c r="J15" s="39">
        <v>75</v>
      </c>
      <c r="K15" s="39"/>
      <c r="L15" s="39"/>
      <c r="M15" s="39"/>
      <c r="N15" s="39"/>
      <c r="O15" s="39"/>
      <c r="P15" s="40">
        <v>18302.935000000001</v>
      </c>
      <c r="Q15" s="33"/>
      <c r="R15" s="33"/>
      <c r="S15" s="33"/>
      <c r="T15" s="33"/>
    </row>
    <row r="16" spans="1:20" ht="110.4" x14ac:dyDescent="0.3">
      <c r="A16" s="34" t="s">
        <v>47</v>
      </c>
      <c r="B16" s="39"/>
      <c r="C16" s="39">
        <v>4373.75</v>
      </c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40">
        <v>4373.75</v>
      </c>
      <c r="Q16" s="33"/>
      <c r="R16" s="33"/>
      <c r="S16" s="33"/>
      <c r="T16" s="33"/>
    </row>
    <row r="17" spans="1:20" ht="113.4" customHeight="1" x14ac:dyDescent="0.3">
      <c r="A17" s="34" t="s">
        <v>48</v>
      </c>
      <c r="B17" s="39">
        <v>237.9</v>
      </c>
      <c r="C17" s="39">
        <v>269.92333000000002</v>
      </c>
      <c r="D17" s="39"/>
      <c r="E17" s="39"/>
      <c r="F17" s="39"/>
      <c r="G17" s="39">
        <v>43.843000000000004</v>
      </c>
      <c r="H17" s="39"/>
      <c r="I17" s="39"/>
      <c r="J17" s="39">
        <v>57</v>
      </c>
      <c r="K17" s="39"/>
      <c r="L17" s="39"/>
      <c r="M17" s="39">
        <v>12.333780000000001</v>
      </c>
      <c r="N17" s="39"/>
      <c r="O17" s="39"/>
      <c r="P17" s="40">
        <v>621.00010999999995</v>
      </c>
      <c r="Q17" s="33"/>
      <c r="R17" s="33"/>
      <c r="S17" s="33"/>
      <c r="T17" s="33"/>
    </row>
    <row r="18" spans="1:20" ht="358.8" x14ac:dyDescent="0.3">
      <c r="A18" s="34" t="s">
        <v>49</v>
      </c>
      <c r="B18" s="39">
        <v>10590</v>
      </c>
      <c r="C18" s="39">
        <v>12894.883819999999</v>
      </c>
      <c r="D18" s="39">
        <v>2680</v>
      </c>
      <c r="E18" s="39">
        <v>1900</v>
      </c>
      <c r="F18" s="39">
        <v>350</v>
      </c>
      <c r="G18" s="39">
        <v>3235.3</v>
      </c>
      <c r="H18" s="39">
        <v>1223.0594599999999</v>
      </c>
      <c r="I18" s="39">
        <v>55</v>
      </c>
      <c r="J18" s="39">
        <v>6700</v>
      </c>
      <c r="K18" s="39">
        <v>1566.6679999999999</v>
      </c>
      <c r="L18" s="39">
        <v>1200</v>
      </c>
      <c r="M18" s="39">
        <v>2100</v>
      </c>
      <c r="N18" s="39">
        <v>1630</v>
      </c>
      <c r="O18" s="39">
        <v>1400</v>
      </c>
      <c r="P18" s="40">
        <v>47524.91128</v>
      </c>
      <c r="Q18" s="33"/>
      <c r="R18" s="33"/>
      <c r="S18" s="33"/>
      <c r="T18" s="33"/>
    </row>
    <row r="19" spans="1:20" ht="179.4" x14ac:dyDescent="0.3">
      <c r="A19" s="34" t="s">
        <v>50</v>
      </c>
      <c r="B19" s="39">
        <v>53973.051610000002</v>
      </c>
      <c r="C19" s="39">
        <v>25000</v>
      </c>
      <c r="D19" s="39">
        <v>22122</v>
      </c>
      <c r="E19" s="39">
        <v>1000</v>
      </c>
      <c r="F19" s="39">
        <v>1200</v>
      </c>
      <c r="G19" s="39">
        <v>13172.485000000001</v>
      </c>
      <c r="H19" s="39">
        <v>2353</v>
      </c>
      <c r="I19" s="39">
        <v>580</v>
      </c>
      <c r="J19" s="39">
        <v>10160</v>
      </c>
      <c r="K19" s="39">
        <v>3449.6489999999999</v>
      </c>
      <c r="L19" s="39">
        <v>25000</v>
      </c>
      <c r="M19" s="39">
        <v>9748.76</v>
      </c>
      <c r="N19" s="39">
        <v>7500</v>
      </c>
      <c r="O19" s="39">
        <v>8834.5228299999999</v>
      </c>
      <c r="P19" s="40">
        <v>184093.46844</v>
      </c>
      <c r="Q19" s="33"/>
      <c r="R19" s="33"/>
      <c r="S19" s="33"/>
      <c r="T19" s="33"/>
    </row>
    <row r="20" spans="1:20" ht="110.4" x14ac:dyDescent="0.3">
      <c r="A20" s="34" t="s">
        <v>51</v>
      </c>
      <c r="B20" s="39">
        <v>150</v>
      </c>
      <c r="C20" s="39">
        <v>12.263999999999999</v>
      </c>
      <c r="D20" s="39"/>
      <c r="E20" s="39"/>
      <c r="F20" s="39"/>
      <c r="G20" s="39"/>
      <c r="H20" s="39"/>
      <c r="I20" s="39"/>
      <c r="J20" s="39"/>
      <c r="K20" s="39"/>
      <c r="L20" s="39">
        <v>468.70578</v>
      </c>
      <c r="M20" s="39">
        <v>1244.4000000000001</v>
      </c>
      <c r="N20" s="39">
        <v>1000</v>
      </c>
      <c r="O20" s="39"/>
      <c r="P20" s="40">
        <v>2875.36978</v>
      </c>
      <c r="Q20" s="33"/>
      <c r="R20" s="33"/>
      <c r="S20" s="33"/>
      <c r="T20" s="33"/>
    </row>
    <row r="21" spans="1:20" ht="151.80000000000001" x14ac:dyDescent="0.3">
      <c r="A21" s="34" t="s">
        <v>52</v>
      </c>
      <c r="B21" s="39"/>
      <c r="C21" s="39">
        <v>18.532360000000001</v>
      </c>
      <c r="D21" s="39"/>
      <c r="E21" s="39"/>
      <c r="F21" s="39"/>
      <c r="G21" s="39"/>
      <c r="H21" s="39">
        <v>3.7250000000000001</v>
      </c>
      <c r="I21" s="39"/>
      <c r="J21" s="39">
        <v>7.4489999999999998</v>
      </c>
      <c r="K21" s="39">
        <v>4.0101599999999999</v>
      </c>
      <c r="L21" s="39"/>
      <c r="M21" s="39">
        <v>5.8</v>
      </c>
      <c r="N21" s="39"/>
      <c r="O21" s="39"/>
      <c r="P21" s="40">
        <v>39.51652</v>
      </c>
      <c r="Q21" s="33"/>
      <c r="R21" s="33"/>
      <c r="S21" s="33"/>
      <c r="T21" s="33"/>
    </row>
    <row r="22" spans="1:20" ht="96.6" x14ac:dyDescent="0.3">
      <c r="A22" s="34" t="s">
        <v>53</v>
      </c>
      <c r="B22" s="39">
        <v>300</v>
      </c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40">
        <v>300</v>
      </c>
      <c r="Q22" s="33"/>
      <c r="R22" s="33"/>
      <c r="S22" s="33"/>
      <c r="T22" s="33"/>
    </row>
    <row r="23" spans="1:20" ht="138" x14ac:dyDescent="0.3">
      <c r="A23" s="34" t="s">
        <v>54</v>
      </c>
      <c r="B23" s="39">
        <v>5200</v>
      </c>
      <c r="C23" s="39">
        <v>1700</v>
      </c>
      <c r="D23" s="39">
        <v>505</v>
      </c>
      <c r="E23" s="39">
        <v>260</v>
      </c>
      <c r="F23" s="39">
        <v>65</v>
      </c>
      <c r="G23" s="39">
        <v>292.08</v>
      </c>
      <c r="H23" s="39">
        <v>36.643999999999998</v>
      </c>
      <c r="I23" s="39">
        <v>23</v>
      </c>
      <c r="J23" s="39">
        <v>785</v>
      </c>
      <c r="K23" s="39"/>
      <c r="L23" s="39">
        <v>430</v>
      </c>
      <c r="M23" s="39">
        <v>254.3</v>
      </c>
      <c r="N23" s="39">
        <v>196</v>
      </c>
      <c r="O23" s="39">
        <v>315.17500000000001</v>
      </c>
      <c r="P23" s="40">
        <v>10062.199000000001</v>
      </c>
      <c r="Q23" s="33"/>
      <c r="R23" s="33"/>
      <c r="S23" s="33"/>
      <c r="T23" s="33"/>
    </row>
    <row r="24" spans="1:20" ht="138" x14ac:dyDescent="0.3">
      <c r="A24" s="34" t="s">
        <v>55</v>
      </c>
      <c r="B24" s="39">
        <v>57545.39286</v>
      </c>
      <c r="C24" s="39">
        <v>68418.737479999996</v>
      </c>
      <c r="D24" s="39">
        <v>12463.43</v>
      </c>
      <c r="E24" s="39">
        <v>7000</v>
      </c>
      <c r="F24" s="39">
        <v>3410</v>
      </c>
      <c r="G24" s="39">
        <v>5041.6000000000004</v>
      </c>
      <c r="H24" s="39">
        <v>3541.0830000000001</v>
      </c>
      <c r="I24" s="39">
        <v>1785.6</v>
      </c>
      <c r="J24" s="39">
        <v>9000</v>
      </c>
      <c r="K24" s="39"/>
      <c r="L24" s="39">
        <v>4100</v>
      </c>
      <c r="M24" s="39">
        <v>2538.8000000000002</v>
      </c>
      <c r="N24" s="39">
        <v>4200</v>
      </c>
      <c r="O24" s="39">
        <v>5364.38</v>
      </c>
      <c r="P24" s="40">
        <v>184409.02334000001</v>
      </c>
      <c r="Q24" s="33"/>
      <c r="R24" s="33"/>
      <c r="S24" s="33"/>
      <c r="T24" s="33"/>
    </row>
    <row r="25" spans="1:20" ht="82.8" x14ac:dyDescent="0.3">
      <c r="A25" s="34" t="s">
        <v>56</v>
      </c>
      <c r="B25" s="39">
        <v>2539.9913999999999</v>
      </c>
      <c r="C25" s="39">
        <v>4157.75</v>
      </c>
      <c r="D25" s="39">
        <v>1381.5</v>
      </c>
      <c r="E25" s="39">
        <v>1740.1</v>
      </c>
      <c r="F25" s="39">
        <v>315</v>
      </c>
      <c r="G25" s="39">
        <v>1000</v>
      </c>
      <c r="H25" s="39">
        <v>108.16961000000001</v>
      </c>
      <c r="I25" s="39">
        <v>49</v>
      </c>
      <c r="J25" s="39">
        <v>1401.75449</v>
      </c>
      <c r="K25" s="39"/>
      <c r="L25" s="39">
        <v>200</v>
      </c>
      <c r="M25" s="39">
        <v>244.38</v>
      </c>
      <c r="N25" s="39">
        <v>888.34898999999996</v>
      </c>
      <c r="O25" s="39">
        <v>914.38199999999995</v>
      </c>
      <c r="P25" s="40">
        <v>14940.376490000001</v>
      </c>
      <c r="Q25" s="33"/>
      <c r="R25" s="33"/>
      <c r="S25" s="33"/>
      <c r="T25" s="33"/>
    </row>
    <row r="26" spans="1:20" ht="110.4" x14ac:dyDescent="0.3">
      <c r="A26" s="34" t="s">
        <v>57</v>
      </c>
      <c r="B26" s="39">
        <v>70.22</v>
      </c>
      <c r="C26" s="39">
        <v>200</v>
      </c>
      <c r="D26" s="39">
        <v>55</v>
      </c>
      <c r="E26" s="39"/>
      <c r="F26" s="39"/>
      <c r="G26" s="39"/>
      <c r="H26" s="39"/>
      <c r="I26" s="39"/>
      <c r="J26" s="39">
        <v>76.5</v>
      </c>
      <c r="K26" s="39"/>
      <c r="L26" s="39">
        <v>207.09700000000001</v>
      </c>
      <c r="M26" s="39"/>
      <c r="N26" s="39">
        <v>8</v>
      </c>
      <c r="O26" s="39"/>
      <c r="P26" s="40">
        <v>616.81700000000001</v>
      </c>
      <c r="Q26" s="33"/>
      <c r="R26" s="33"/>
      <c r="S26" s="33"/>
      <c r="T26" s="33"/>
    </row>
    <row r="27" spans="1:20" ht="82.8" x14ac:dyDescent="0.3">
      <c r="A27" s="34" t="s">
        <v>58</v>
      </c>
      <c r="B27" s="39">
        <v>1091.5337400000001</v>
      </c>
      <c r="C27" s="39">
        <v>1381.75</v>
      </c>
      <c r="D27" s="39">
        <v>300</v>
      </c>
      <c r="E27" s="39">
        <v>115</v>
      </c>
      <c r="F27" s="39"/>
      <c r="G27" s="39">
        <v>150</v>
      </c>
      <c r="H27" s="39"/>
      <c r="I27" s="39"/>
      <c r="J27" s="39"/>
      <c r="K27" s="39"/>
      <c r="L27" s="39"/>
      <c r="M27" s="39"/>
      <c r="N27" s="39"/>
      <c r="O27" s="39"/>
      <c r="P27" s="40">
        <v>3038.2837399999999</v>
      </c>
      <c r="Q27" s="33"/>
      <c r="R27" s="33"/>
      <c r="S27" s="33"/>
      <c r="T27" s="33"/>
    </row>
    <row r="28" spans="1:20" ht="96.6" x14ac:dyDescent="0.3">
      <c r="A28" s="34" t="s">
        <v>59</v>
      </c>
      <c r="B28" s="39">
        <v>3089.3252200000002</v>
      </c>
      <c r="C28" s="39">
        <v>32660</v>
      </c>
      <c r="D28" s="39"/>
      <c r="E28" s="39"/>
      <c r="F28" s="39"/>
      <c r="G28" s="39"/>
      <c r="H28" s="39"/>
      <c r="I28" s="39"/>
      <c r="J28" s="39"/>
      <c r="K28" s="39"/>
      <c r="L28" s="39"/>
      <c r="M28" s="39">
        <v>556.5</v>
      </c>
      <c r="N28" s="39">
        <v>500</v>
      </c>
      <c r="O28" s="39"/>
      <c r="P28" s="40">
        <v>36805.825219999999</v>
      </c>
      <c r="Q28" s="33"/>
      <c r="R28" s="33"/>
      <c r="S28" s="33"/>
      <c r="T28" s="33"/>
    </row>
    <row r="29" spans="1:20" ht="193.2" x14ac:dyDescent="0.3">
      <c r="A29" s="34" t="s">
        <v>60</v>
      </c>
      <c r="B29" s="39">
        <v>460.7</v>
      </c>
      <c r="C29" s="39">
        <v>132.6</v>
      </c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40">
        <v>593.29999999999995</v>
      </c>
      <c r="Q29" s="33"/>
      <c r="R29" s="33"/>
      <c r="S29" s="33"/>
      <c r="T29" s="33"/>
    </row>
    <row r="30" spans="1:20" ht="96.6" x14ac:dyDescent="0.3">
      <c r="A30" s="34" t="s">
        <v>61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>
        <v>2711.49368</v>
      </c>
      <c r="P30" s="40">
        <v>2711.49368</v>
      </c>
      <c r="Q30" s="33"/>
      <c r="R30" s="33"/>
      <c r="S30" s="33"/>
      <c r="T30" s="33"/>
    </row>
    <row r="31" spans="1:20" ht="82.8" x14ac:dyDescent="0.3">
      <c r="A31" s="34" t="s">
        <v>62</v>
      </c>
      <c r="B31" s="39"/>
      <c r="C31" s="39">
        <v>200</v>
      </c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40">
        <v>200</v>
      </c>
      <c r="Q31" s="33"/>
      <c r="R31" s="33"/>
      <c r="S31" s="33"/>
      <c r="T31" s="33"/>
    </row>
    <row r="32" spans="1:20" ht="55.2" x14ac:dyDescent="0.3">
      <c r="A32" s="34" t="s">
        <v>63</v>
      </c>
      <c r="B32" s="39"/>
      <c r="C32" s="39"/>
      <c r="D32" s="39"/>
      <c r="E32" s="39"/>
      <c r="F32" s="39"/>
      <c r="G32" s="39"/>
      <c r="H32" s="39"/>
      <c r="I32" s="39"/>
      <c r="J32" s="39">
        <v>36167</v>
      </c>
      <c r="K32" s="39"/>
      <c r="L32" s="39"/>
      <c r="M32" s="39"/>
      <c r="N32" s="39"/>
      <c r="O32" s="39"/>
      <c r="P32" s="40">
        <v>36167</v>
      </c>
      <c r="Q32" s="33"/>
      <c r="R32" s="33"/>
      <c r="S32" s="33"/>
      <c r="T32" s="33"/>
    </row>
    <row r="33" spans="1:20" ht="41.4" x14ac:dyDescent="0.3">
      <c r="A33" s="34" t="s">
        <v>64</v>
      </c>
      <c r="B33" s="39"/>
      <c r="C33" s="39">
        <v>821.55</v>
      </c>
      <c r="D33" s="39">
        <v>159.75</v>
      </c>
      <c r="E33" s="39">
        <v>342.35</v>
      </c>
      <c r="F33" s="39">
        <v>136.94999999999999</v>
      </c>
      <c r="G33" s="39">
        <v>45.65</v>
      </c>
      <c r="H33" s="39">
        <v>91.3</v>
      </c>
      <c r="I33" s="39">
        <v>51.2</v>
      </c>
      <c r="J33" s="39"/>
      <c r="K33" s="39">
        <v>121.175</v>
      </c>
      <c r="L33" s="39">
        <v>339.32499999999999</v>
      </c>
      <c r="M33" s="39">
        <v>315.07499999999999</v>
      </c>
      <c r="N33" s="39">
        <v>290.85000000000002</v>
      </c>
      <c r="O33" s="39">
        <v>290.85000000000002</v>
      </c>
      <c r="P33" s="40">
        <v>3006.0250000000001</v>
      </c>
      <c r="Q33" s="33"/>
      <c r="R33" s="33"/>
      <c r="S33" s="33"/>
      <c r="T33" s="33"/>
    </row>
    <row r="34" spans="1:20" ht="82.8" x14ac:dyDescent="0.3">
      <c r="A34" s="34" t="s">
        <v>65</v>
      </c>
      <c r="B34" s="39">
        <v>13840.827799999999</v>
      </c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40">
        <v>13840.827799999999</v>
      </c>
      <c r="Q34" s="33"/>
      <c r="R34" s="33"/>
      <c r="S34" s="33"/>
      <c r="T34" s="33"/>
    </row>
    <row r="35" spans="1:20" ht="55.2" x14ac:dyDescent="0.3">
      <c r="A35" s="34" t="s">
        <v>66</v>
      </c>
      <c r="B35" s="39"/>
      <c r="C35" s="39"/>
      <c r="D35" s="39"/>
      <c r="E35" s="39">
        <v>1711.587</v>
      </c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40">
        <v>1711.587</v>
      </c>
      <c r="Q35" s="33"/>
      <c r="R35" s="33"/>
      <c r="S35" s="33"/>
      <c r="T35" s="33"/>
    </row>
    <row r="36" spans="1:20" ht="41.4" x14ac:dyDescent="0.3">
      <c r="A36" s="34" t="s">
        <v>67</v>
      </c>
      <c r="B36" s="39"/>
      <c r="C36" s="39">
        <v>55.935139999999997</v>
      </c>
      <c r="D36" s="39">
        <v>10.57817</v>
      </c>
      <c r="E36" s="39"/>
      <c r="F36" s="39"/>
      <c r="G36" s="39">
        <v>21.778559999999999</v>
      </c>
      <c r="H36" s="39"/>
      <c r="I36" s="39"/>
      <c r="J36" s="39">
        <v>55.935139999999997</v>
      </c>
      <c r="K36" s="39"/>
      <c r="L36" s="39">
        <v>167.80542</v>
      </c>
      <c r="M36" s="39"/>
      <c r="N36" s="39">
        <v>27.967569999999998</v>
      </c>
      <c r="O36" s="39"/>
      <c r="P36" s="40">
        <v>340</v>
      </c>
      <c r="Q36" s="33"/>
      <c r="R36" s="33"/>
      <c r="S36" s="33"/>
      <c r="T36" s="33"/>
    </row>
    <row r="37" spans="1:20" ht="27.6" x14ac:dyDescent="0.3">
      <c r="A37" s="34" t="s">
        <v>68</v>
      </c>
      <c r="B37" s="39">
        <v>2728.75738</v>
      </c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40">
        <v>2728.75738</v>
      </c>
      <c r="Q37" s="33"/>
      <c r="R37" s="33"/>
      <c r="S37" s="33"/>
      <c r="T37" s="33"/>
    </row>
    <row r="38" spans="1:20" ht="55.2" x14ac:dyDescent="0.3">
      <c r="A38" s="34" t="s">
        <v>69</v>
      </c>
      <c r="B38" s="39"/>
      <c r="C38" s="39"/>
      <c r="D38" s="39">
        <v>644.16665</v>
      </c>
      <c r="E38" s="39">
        <v>266.16665</v>
      </c>
      <c r="F38" s="39">
        <v>111.41665</v>
      </c>
      <c r="G38" s="39">
        <v>448.16665</v>
      </c>
      <c r="H38" s="39">
        <v>185.375</v>
      </c>
      <c r="I38" s="39">
        <v>32.299999999999997</v>
      </c>
      <c r="J38" s="39">
        <v>949.5</v>
      </c>
      <c r="K38" s="39">
        <v>50.85</v>
      </c>
      <c r="L38" s="39">
        <v>256.58335</v>
      </c>
      <c r="M38" s="39">
        <v>269</v>
      </c>
      <c r="N38" s="39">
        <v>230.79165</v>
      </c>
      <c r="O38" s="39">
        <v>38.700000000000003</v>
      </c>
      <c r="P38" s="40">
        <v>3483.0165999999999</v>
      </c>
      <c r="Q38" s="33"/>
      <c r="R38" s="33"/>
      <c r="S38" s="33"/>
      <c r="T38" s="33"/>
    </row>
    <row r="39" spans="1:20" ht="41.4" x14ac:dyDescent="0.3">
      <c r="A39" s="34" t="s">
        <v>70</v>
      </c>
      <c r="B39" s="39"/>
      <c r="C39" s="39"/>
      <c r="D39" s="39"/>
      <c r="E39" s="39"/>
      <c r="F39" s="39"/>
      <c r="G39" s="39"/>
      <c r="H39" s="39">
        <v>435.875</v>
      </c>
      <c r="I39" s="39"/>
      <c r="J39" s="39"/>
      <c r="K39" s="39"/>
      <c r="L39" s="39"/>
      <c r="M39" s="39"/>
      <c r="N39" s="39"/>
      <c r="O39" s="39"/>
      <c r="P39" s="40">
        <v>435.875</v>
      </c>
      <c r="Q39" s="33"/>
      <c r="R39" s="33"/>
      <c r="S39" s="33"/>
      <c r="T39" s="33"/>
    </row>
    <row r="40" spans="1:20" ht="27.6" x14ac:dyDescent="0.3">
      <c r="A40" s="34" t="s">
        <v>71</v>
      </c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>
        <v>-61.680709999999998</v>
      </c>
      <c r="O40" s="39"/>
      <c r="P40" s="40">
        <v>-61.680709999999998</v>
      </c>
      <c r="Q40" s="33"/>
      <c r="R40" s="33"/>
      <c r="S40" s="33"/>
      <c r="T40" s="33"/>
    </row>
    <row r="41" spans="1:20" ht="27.6" x14ac:dyDescent="0.3">
      <c r="A41" s="34" t="s">
        <v>68</v>
      </c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>
        <v>62.5</v>
      </c>
      <c r="O41" s="39"/>
      <c r="P41" s="40">
        <v>62.5</v>
      </c>
      <c r="Q41" s="33"/>
      <c r="R41" s="33"/>
      <c r="S41" s="33"/>
      <c r="T41" s="33"/>
    </row>
    <row r="42" spans="1:20" x14ac:dyDescent="0.3">
      <c r="A42" s="31" t="s">
        <v>72</v>
      </c>
      <c r="B42" s="40">
        <v>327412.22801999998</v>
      </c>
      <c r="C42" s="40">
        <v>278502.63455000002</v>
      </c>
      <c r="D42" s="40">
        <v>87281.681819999998</v>
      </c>
      <c r="E42" s="40">
        <v>58282.676650000001</v>
      </c>
      <c r="F42" s="40">
        <v>20295.066650000001</v>
      </c>
      <c r="G42" s="40">
        <v>127646.27245999999</v>
      </c>
      <c r="H42" s="40">
        <v>32751.65236</v>
      </c>
      <c r="I42" s="40">
        <v>18438.427</v>
      </c>
      <c r="J42" s="40">
        <v>107938.00641</v>
      </c>
      <c r="K42" s="40">
        <v>53929.268889999999</v>
      </c>
      <c r="L42" s="40">
        <v>101980.38249</v>
      </c>
      <c r="M42" s="40">
        <v>68656.48878</v>
      </c>
      <c r="N42" s="40">
        <v>39810.217839999998</v>
      </c>
      <c r="O42" s="40">
        <v>55327.72236</v>
      </c>
      <c r="P42" s="40">
        <v>1378252.7262800001</v>
      </c>
      <c r="Q42" s="32"/>
      <c r="R42" s="32"/>
      <c r="S42" s="32"/>
      <c r="T42" s="32"/>
    </row>
  </sheetData>
  <pageMargins left="0.23622047244094491" right="0.19685039370078741" top="0.19685039370078741" bottom="0.31496062992125984" header="0.15748031496062992" footer="0.15748031496062992"/>
  <pageSetup paperSize="9" scale="65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13</vt:i4>
      </vt:variant>
    </vt:vector>
  </HeadingPairs>
  <TitlesOfParts>
    <vt:vector size="15" baseType="lpstr">
      <vt:lpstr>Бюджетополучатели</vt:lpstr>
      <vt:lpstr>Муниципальные районы</vt:lpstr>
      <vt:lpstr>Date</vt:lpstr>
      <vt:lpstr>EndData</vt:lpstr>
      <vt:lpstr>EndData1</vt:lpstr>
      <vt:lpstr>EndData2</vt:lpstr>
      <vt:lpstr>EndDate</vt:lpstr>
      <vt:lpstr>period</vt:lpstr>
      <vt:lpstr>StartData</vt:lpstr>
      <vt:lpstr>StartData1</vt:lpstr>
      <vt:lpstr>Year</vt:lpstr>
      <vt:lpstr>Бюджетополучатели!Заголовки_для_печати</vt:lpstr>
      <vt:lpstr>'Муниципальные районы'!Заголовки_для_печати</vt:lpstr>
      <vt:lpstr>Бюджетополучатели!Область_печати</vt:lpstr>
      <vt:lpstr>'Муниципальные районы'!Область_печати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2019-08-27T02:40:50Z</dcterms:modified>
</cp:coreProperties>
</file>