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68" windowWidth="14808" windowHeight="7956"/>
  </bookViews>
  <sheets>
    <sheet name="Учреждения" sheetId="1" r:id="rId1"/>
    <sheet name="Муниципальные районы" sheetId="2" r:id="rId2"/>
  </sheets>
  <definedNames>
    <definedName name="EndData">Учреждения!$F$5</definedName>
    <definedName name="EndData1">Учреждения!$F$2</definedName>
    <definedName name="EndData2">'Муниципальные районы'!$A$1</definedName>
    <definedName name="StartData">Учреждения!$F$4</definedName>
    <definedName name="StartData1">Учреждения!$F$1</definedName>
    <definedName name="_xlnm.Print_Titles" localSheetId="1">'Муниципальные районы'!$1:$3</definedName>
    <definedName name="_xlnm.Print_Titles" localSheetId="0">Учреждения!$38:$39</definedName>
    <definedName name="_xlnm.Print_Area" localSheetId="1">'Муниципальные районы'!$A$1:$P$26</definedName>
    <definedName name="_xlnm.Print_Area" localSheetId="0">Учреждения!$A$1:$E$77</definedName>
  </definedNames>
  <calcPr calcId="162913"/>
</workbook>
</file>

<file path=xl/calcChain.xml><?xml version="1.0" encoding="utf-8"?>
<calcChain xmlns="http://schemas.openxmlformats.org/spreadsheetml/2006/main">
  <c r="B24" i="2" l="1"/>
  <c r="E36" i="1" s="1"/>
  <c r="E9" i="1"/>
  <c r="E8" i="1" l="1"/>
  <c r="A2" i="2"/>
  <c r="B2" i="2" s="1"/>
  <c r="C2" i="2" s="1"/>
  <c r="A25" i="2" s="1"/>
  <c r="H1" i="1" l="1"/>
  <c r="A5" i="1" s="1"/>
  <c r="H2" i="1"/>
  <c r="G1" i="1"/>
  <c r="G2" i="1"/>
  <c r="A2" i="1" l="1"/>
</calcChain>
</file>

<file path=xl/sharedStrings.xml><?xml version="1.0" encoding="utf-8"?>
<sst xmlns="http://schemas.openxmlformats.org/spreadsheetml/2006/main" count="116" uniqueCount="114">
  <si>
    <t xml:space="preserve"> Справка о доходах и расходах краевого бюджета</t>
  </si>
  <si>
    <t>тыс.рублей</t>
  </si>
  <si>
    <t>Доходы</t>
  </si>
  <si>
    <t>Собственные доходы</t>
  </si>
  <si>
    <t>Финансовая помощь из федерального бюджета - всего, в том числе:</t>
  </si>
  <si>
    <t>Всего доходов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</si>
  <si>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</si>
  <si>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</si>
  <si>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</si>
  <si>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</si>
  <si>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Меры социальной поддержки отдельных категорий граждан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</si>
  <si>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</si>
  <si>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</si>
  <si>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</si>
  <si>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</si>
  <si>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</si>
  <si>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</si>
  <si>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</si>
  <si>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</si>
  <si>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</si>
  <si>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</si>
  <si>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</si>
  <si>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</si>
  <si>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</si>
  <si>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</si>
  <si>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</si>
  <si>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</si>
  <si>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</si>
  <si>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</si>
  <si>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</si>
  <si>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Всего расход: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</si>
  <si>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мероприятий Инвестиционной программы Камчатского края и субсидий, которым присвоены отдельные коды)</t>
  </si>
  <si>
    <t>Субсидии местным бюджетам на реализацию мероприятий Инвестиционной  программы Камчатского края</t>
  </si>
  <si>
    <t>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ответственности, предусмотренной законом Камчатского края</t>
  </si>
  <si>
    <t>Субвенции для осуществления государственных полномочий по опеке и попечительству в Камчатском крае в части расходов на содержание специалистов, осуществляющих деятельность по опеке и попечительству</t>
  </si>
  <si>
    <t>Субвенции для осуществления  государственных полномочий Камчатского края по вопросам предоставления мер социальной поддержки отдельным категориям граждан, проживающим в Камчатском крае, по проезду на автомобильном транспорте общего пользования городского сообщения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</si>
  <si>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граждан, проживающим в Камчатском крае, по проезду на автомобильном транспорте общего пользования пригородного сообщения</t>
  </si>
  <si>
    <t>Субвенции для осуществления  государственных полномочий по опеке и попечительству в Камчатском крае в части социальной поддержки детей-сирот и детей, оставшихся без попечения родителей, переданных под опеку или попечительство (за исключением детей-сирот и детей, оставшихся без попечения родителей, переданных под опеку или попечительство, обучающихся в федеральных образовательных организациях), на предоставление дополнительной меры социальной поддержки по содержанию отдельных лиц из числа детей-сирот и детей, оставшихся без попечения родителей, обучающихся в общеобразовательных организациях и ранее находившихся под попечительством, попечителям которых выплачивались денежные средства на их содержание, на выплату ежемесячного вознаграждения приемным родителям, на организацию подготовки лиц, желающих принять на воспитание в свою семью ребенка, оставшегося без попечения родителей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</si>
  <si>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 в Камчатском крае, по обеспечению дополнительного образования детей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</si>
  <si>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</si>
  <si>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выплате ежемесячной доплаты к заработной плате педагогическим работникам, имеющим ученые степени доктора наук, кандидата наук, государственные награды СССР, РСФСР и Российской Федерации, в отдельных муниципальных образовательных организациях в Камчатском крае</t>
  </si>
  <si>
    <t>Субвенции для осуществления  государственных полномочий  Камчатского края по выплате компенсации части платы, взимаемой с родителей (законных представителей) за присмотр и уход за детьми в образовательных организациях в Камчатском крае, реализующих образовательную программу дошкольного образования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</si>
  <si>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</si>
  <si>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</t>
  </si>
  <si>
    <t>Субвенции для осуществления 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</t>
  </si>
  <si>
    <t>Субвенции на осуществление  государственных полномочий Камчатского края по организации проведения мероприятий по отлову и содержанию безнадзорных животных в Камчатском крае</t>
  </si>
  <si>
    <t>Субвенции на выполнение государственных полномочий Камчатского края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</si>
  <si>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Субвенции для осуществления отдельных государственных полномочий Камчатского края по осуществлению регионального государственного жилищного надзора в отношении юридических лиц, индивидуальных предпринимателей и граждан и по проведению проверок при осуществлении лицензионного контроля в отношении юридических лиц, индивидуальных предпринимателей, осуществляющих деятельность по управлению многоквартирными домами на основании лицензии</t>
  </si>
  <si>
    <t>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</si>
  <si>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Всего:</t>
  </si>
  <si>
    <t>08.08.2019</t>
  </si>
  <si>
    <t>Законодательное Собрание Камчатского края</t>
  </si>
  <si>
    <t>Аппарат Губернатора и Правительства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</si>
  <si>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</si>
  <si>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</si>
  <si>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</si>
  <si>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</si>
  <si>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</si>
  <si>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Камчатского края</t>
  </si>
  <si>
    <t>Министерство образования и молодежной политики Камчатского края</t>
  </si>
  <si>
    <t>Министерство здравоохранения Камчатского края</t>
  </si>
  <si>
    <t>Министерство социального развития и труда Камчатского края</t>
  </si>
  <si>
    <t>Министерство культуры Камчатского края</t>
  </si>
  <si>
    <t>Министерство специальных программ и по делам казачества Камчатского края</t>
  </si>
  <si>
    <t>Агентство по информатизации и связи Камчатского края</t>
  </si>
  <si>
    <t>Министерство имущественных и земельных отношений Камчатского края</t>
  </si>
  <si>
    <t>Агентство по занятости населения и миграционной политике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</si>
  <si>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</si>
  <si>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</si>
  <si>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</si>
  <si>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Региональная служба по тарифам и ценам Камчатского края</t>
  </si>
  <si>
    <t>Инспекция государственного строительного надзора Камчатского края</t>
  </si>
  <si>
    <t>Государственная жилищная инспекция Камчатского края</t>
  </si>
  <si>
    <t>Инспекция государственного экологического надзора Камчатского края</t>
  </si>
  <si>
    <t>Государственная инспекция по контролю в сфере закупок Камчатского края</t>
  </si>
  <si>
    <t>Избирательная комиссия Камчатского края</t>
  </si>
  <si>
    <t>Министерство экономического развития и торговли Камчатского края</t>
  </si>
  <si>
    <t>Агентство по внутренней политике Камчатского края</t>
  </si>
  <si>
    <t>Министерство спорта Камчатского края</t>
  </si>
  <si>
    <t>Агентство лесного хозяйства и охраны животного мира Камчатского края</t>
  </si>
  <si>
    <t>Агентство по туризму и внешним связям Камчатского края</t>
  </si>
  <si>
    <t>администрация Корякского округа</t>
  </si>
  <si>
    <t>Министерство территориального развития Камчатского края</t>
  </si>
  <si>
    <t>Агентство инвестиций и предпринимательства Камчатского края</t>
  </si>
  <si>
    <t>Агентство по обращению с отходами Камчатского края</t>
  </si>
  <si>
    <t>Агентство приоритетных проектов развития Камчатского края</t>
  </si>
  <si>
    <t>Агентство записи актов гражданского состояния и архивного дела Камчатского края</t>
  </si>
  <si>
    <t>ИТОГО</t>
  </si>
  <si>
    <t>02.08.2019</t>
  </si>
  <si>
    <t>Дотации бюджетам субъектов Российской Федерации на выравнивание бюджетной обеспеченности</t>
  </si>
  <si>
    <t>Субвенции на осуществление отдельных полномочий в области лесных отношений</t>
  </si>
  <si>
    <t>Субсидии на ежемесячную денежную выплату, назначаемую в случае рождения третьего ребенка или последующих детей до достижения ребенком возраста трех лет</t>
  </si>
  <si>
    <t>Субвенции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№ 40-ФЗ "Об обязательном страховании гражданской ответственности владельцев транспортных средств"</t>
  </si>
  <si>
    <t>Субвенции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призыву, в соответствии с Федеральным законом от 19 мая 1995 года № 81-ФЗ "О государственных пособиях гражданам, имеющим детей"</t>
  </si>
  <si>
    <t xml:space="preserve">Иные межбюджетные трансферты на обеспечение членов Совета Федерации и их помощников в субъектах Российской Федерации  </t>
  </si>
  <si>
    <t>Субвенции на социальные выплаты безработным гражданам в соответствии с Законом Российской Федерации от 19 апреля 1991 года № 1032-I "О занятости населения в Российской Федерации"</t>
  </si>
  <si>
    <t>Субсидии на мероприятия государственной программы Российской Федерации "Доступная среда" на 2011 - 2020 годы (Мероприятия по созданию в дошкольных образовательных, общеобразовательных организациях, организациях дополнительного образования детей (в том числе в организациях, осуществляющих образовательную деятельность по адаптированным основным общеобразовательным программам) условий для получения детьми-инвалидами качественного образования (для перечисления в местные бюджеты 0701 - Дошкольное образование)</t>
  </si>
  <si>
    <t>Единая субвенция бюджетам субъектов Российской Федерации и бюджету г. Байконура</t>
  </si>
  <si>
    <t>Иные межбюджетные трансферты на выплату региональной доплаты к пенсии</t>
  </si>
  <si>
    <t>Субвенции на оплату жилищно-коммунальных услуг отдельным категориям граждан</t>
  </si>
  <si>
    <t>Субвенции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 детей-инвалидов</t>
  </si>
  <si>
    <t>Субсидии на реализацию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</si>
  <si>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Субсидии на софинансирование расходов, возникающих при оказании гражданам Российской Федерации высокотехнологичной медицинской помощи, не включенной в базовую программу обязательного медицинского страхования</t>
  </si>
  <si>
    <t>Субсидии на повышение продуктивности в молочном скотоводстве</t>
  </si>
  <si>
    <t>Иные межбюджетные трансферты на создание в субъектах Российской Федерации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</si>
  <si>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Субсидии на реализацию программ формирования современной городской среды</t>
  </si>
  <si>
    <t>Субсидии в целях развития паллиативной медицинской помощи</t>
  </si>
  <si>
    <t>Иные межбюджетные трансферты на организацию профессионального обучения и дополнительного профессионального образования лиц предпенсионного возраста</t>
  </si>
  <si>
    <t>Субсидии на развитие материально-технической базы детских поликлиник и детских поликлинических отделений медицинских организаций, оказывающих первичную медико-санитарную помощь</t>
  </si>
  <si>
    <t>Иные межбюджетные трансферты на создание и оснащение референс-центров для проведения иммуногистохимических, патоморфологических исследований и лучевых методов исследований, переоснащение сети региональных медицинских организаций, оказывающих помощь больным онкологическими заболеваниями в субъектах Российской Федерации</t>
  </si>
  <si>
    <t>Субсидии на обеспечение устойчивого развития сельских территорий</t>
  </si>
  <si>
    <t>Дотации бюджетам субъектов Российской Федерации, связанные с особым режимом безопасного функционирования закрытых административно-территориальных образований</t>
  </si>
  <si>
    <t xml:space="preserve">Субсидии на софинансирование капитальных вложений в объекты государственной (муниципальной) собственности субъектов Российской Федерации и (или) софинансирование мероприятий, не относящихся к капитальным вложениям в объекты государственной (муниципальной) собственности субъектов Российской Федерации </t>
  </si>
  <si>
    <t xml:space="preserve">Субсидия на государственную поддержку отрасли культуры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</si>
</sst>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22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2"/>
      <color theme="0"/>
      <name val="Times New Roman"/>
      <family val="1"/>
    </font>
    <font>
      <sz val="11"/>
      <color theme="0"/>
      <name val="Calibri"/>
      <family val="2"/>
      <scheme val="minor"/>
    </font>
    <font>
      <b/>
      <sz val="9"/>
      <color theme="0"/>
      <name val="Times New Roman"/>
      <family val="1"/>
      <charset val="204"/>
    </font>
    <font>
      <sz val="10"/>
      <name val="Arial"/>
      <charset val="204"/>
    </font>
    <font>
      <sz val="10"/>
      <name val="Arial"/>
      <family val="2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9" fillId="0" borderId="0"/>
    <xf numFmtId="0" fontId="19" fillId="0" borderId="0" applyNumberFormat="0" applyBorder="0" applyAlignment="0"/>
    <xf numFmtId="0" fontId="20" fillId="0" borderId="0" applyNumberFormat="0" applyBorder="0" applyAlignment="0"/>
    <xf numFmtId="0" fontId="20" fillId="0" borderId="0"/>
  </cellStyleXfs>
  <cellXfs count="61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164" fontId="3" fillId="0" borderId="4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164" fontId="3" fillId="0" borderId="4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49" fontId="3" fillId="0" borderId="4" xfId="0" applyNumberFormat="1" applyFont="1" applyBorder="1" applyAlignment="1">
      <alignment horizontal="left" vertical="center" wrapText="1"/>
    </xf>
    <xf numFmtId="14" fontId="0" fillId="0" borderId="0" xfId="0" applyNumberFormat="1"/>
    <xf numFmtId="49" fontId="2" fillId="0" borderId="4" xfId="0" applyNumberFormat="1" applyFont="1" applyBorder="1" applyAlignment="1">
      <alignment horizontal="left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left" wrapText="1"/>
    </xf>
    <xf numFmtId="164" fontId="7" fillId="2" borderId="4" xfId="0" applyNumberFormat="1" applyFont="1" applyFill="1" applyBorder="1" applyAlignment="1">
      <alignment horizontal="right" vertical="center" wrapText="1"/>
    </xf>
    <xf numFmtId="0" fontId="8" fillId="0" borderId="0" xfId="0" applyFont="1"/>
    <xf numFmtId="0" fontId="9" fillId="0" borderId="0" xfId="0" applyFont="1"/>
    <xf numFmtId="0" fontId="11" fillId="0" borderId="0" xfId="0" applyFont="1"/>
    <xf numFmtId="0" fontId="12" fillId="2" borderId="0" xfId="0" applyFont="1" applyFill="1" applyBorder="1" applyAlignment="1"/>
    <xf numFmtId="0" fontId="13" fillId="0" borderId="0" xfId="0" applyNumberFormat="1" applyFont="1"/>
    <xf numFmtId="0" fontId="13" fillId="0" borderId="0" xfId="0" applyFont="1"/>
    <xf numFmtId="49" fontId="5" fillId="2" borderId="4" xfId="0" applyNumberFormat="1" applyFont="1" applyFill="1" applyBorder="1" applyAlignment="1">
      <alignment horizontal="left" wrapText="1"/>
    </xf>
    <xf numFmtId="0" fontId="14" fillId="0" borderId="0" xfId="0" applyFont="1"/>
    <xf numFmtId="0" fontId="15" fillId="0" borderId="4" xfId="0" applyFont="1" applyBorder="1" applyAlignment="1">
      <alignment horizontal="center" vertical="center" wrapText="1"/>
    </xf>
    <xf numFmtId="0" fontId="17" fillId="0" borderId="0" xfId="0" applyFont="1"/>
    <xf numFmtId="164" fontId="10" fillId="2" borderId="4" xfId="0" applyNumberFormat="1" applyFont="1" applyFill="1" applyBorder="1" applyAlignment="1">
      <alignment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164" fontId="10" fillId="2" borderId="4" xfId="0" applyNumberFormat="1" applyFont="1" applyFill="1" applyBorder="1" applyAlignment="1">
      <alignment horizontal="center" vertical="center" wrapText="1"/>
    </xf>
    <xf numFmtId="14" fontId="16" fillId="0" borderId="0" xfId="0" applyNumberFormat="1" applyFont="1"/>
    <xf numFmtId="0" fontId="18" fillId="2" borderId="0" xfId="0" applyFont="1" applyFill="1" applyBorder="1" applyAlignment="1"/>
    <xf numFmtId="0" fontId="0" fillId="0" borderId="0" xfId="0"/>
    <xf numFmtId="164" fontId="3" fillId="0" borderId="4" xfId="0" applyNumberFormat="1" applyFont="1" applyFill="1" applyBorder="1" applyAlignment="1">
      <alignment horizontal="right" vertical="center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15" fillId="0" borderId="4" xfId="0" applyFont="1" applyBorder="1" applyAlignment="1">
      <alignment wrapText="1"/>
    </xf>
    <xf numFmtId="164" fontId="15" fillId="0" borderId="4" xfId="0" applyNumberFormat="1" applyFont="1" applyBorder="1"/>
    <xf numFmtId="0" fontId="3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left"/>
    </xf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/>
    </xf>
    <xf numFmtId="0" fontId="21" fillId="0" borderId="0" xfId="0" applyFont="1"/>
  </cellXfs>
  <cellStyles count="5">
    <cellStyle name="Обычный" xfId="0" builtinId="0"/>
    <cellStyle name="Обычный 2" xfId="2"/>
    <cellStyle name="Обычный 2 2" xfId="3"/>
    <cellStyle name="Обычный 3" xfId="1"/>
    <cellStyle name="Обычный 4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tabSelected="1" view="pageBreakPreview" topLeftCell="A40" zoomScaleNormal="100" zoomScaleSheetLayoutView="100" workbookViewId="0">
      <selection activeCell="A32" sqref="A32:D32"/>
    </sheetView>
  </sheetViews>
  <sheetFormatPr defaultRowHeight="14.4" x14ac:dyDescent="0.3"/>
  <cols>
    <col min="1" max="1" width="69.33203125" customWidth="1"/>
    <col min="2" max="2" width="13.88671875" customWidth="1"/>
    <col min="3" max="4" width="14.44140625" customWidth="1"/>
    <col min="5" max="5" width="12.44140625" customWidth="1"/>
    <col min="6" max="6" width="12.5546875" customWidth="1"/>
    <col min="7" max="7" width="16" bestFit="1" customWidth="1"/>
    <col min="9" max="9" width="10.109375" bestFit="1" customWidth="1"/>
  </cols>
  <sheetData>
    <row r="1" spans="1:9" ht="15.6" x14ac:dyDescent="0.3">
      <c r="A1" s="49" t="s">
        <v>0</v>
      </c>
      <c r="B1" s="49"/>
      <c r="C1" s="49"/>
      <c r="D1" s="49"/>
      <c r="E1" s="49"/>
      <c r="F1" s="30" t="s">
        <v>88</v>
      </c>
      <c r="G1" s="31" t="str">
        <f>TEXT(F1,"[$-FC19]ДД ММММ")</f>
        <v>02 августа</v>
      </c>
      <c r="H1" s="31" t="str">
        <f>TEXT(F1,"[$-FC19]ДД.ММ.ГГГ \г")</f>
        <v>02.08.2019 г</v>
      </c>
    </row>
    <row r="2" spans="1:9" ht="15.6" x14ac:dyDescent="0.3">
      <c r="A2" s="49" t="str">
        <f>CONCATENATE("с ",G1," по ",G2,"ода")</f>
        <v>с 02 августа по 08 августа 2019 года</v>
      </c>
      <c r="B2" s="49"/>
      <c r="C2" s="49"/>
      <c r="D2" s="49"/>
      <c r="E2" s="49"/>
      <c r="F2" s="30" t="s">
        <v>50</v>
      </c>
      <c r="G2" s="31" t="str">
        <f>TEXT(F2,"[$-FC19]ДД ММММ ГГГ \г")</f>
        <v>08 августа 2019 г</v>
      </c>
      <c r="H2" s="31" t="str">
        <f>TEXT(F2,"[$-FC19]ДД.ММ.ГГГ \г")</f>
        <v>08.08.2019 г</v>
      </c>
      <c r="I2" s="21"/>
    </row>
    <row r="3" spans="1:9" x14ac:dyDescent="0.3">
      <c r="A3" s="1"/>
      <c r="B3" s="2"/>
      <c r="C3" s="2"/>
      <c r="D3" s="2"/>
      <c r="E3" s="3"/>
    </row>
    <row r="4" spans="1:9" x14ac:dyDescent="0.3">
      <c r="A4" s="4"/>
      <c r="B4" s="5"/>
      <c r="C4" s="5"/>
      <c r="D4" s="6"/>
      <c r="E4" s="7" t="s">
        <v>1</v>
      </c>
    </row>
    <row r="5" spans="1:9" x14ac:dyDescent="0.3">
      <c r="A5" s="50" t="str">
        <f>CONCATENATE("Остатки средств на ",H1,".")</f>
        <v>Остатки средств на 02.08.2019 г.</v>
      </c>
      <c r="B5" s="51"/>
      <c r="C5" s="51"/>
      <c r="D5" s="52"/>
      <c r="E5" s="46">
        <v>773008.7</v>
      </c>
      <c r="F5" s="21"/>
    </row>
    <row r="6" spans="1:9" x14ac:dyDescent="0.3">
      <c r="A6" s="9"/>
      <c r="B6" s="10"/>
      <c r="C6" s="10"/>
      <c r="D6" s="10"/>
      <c r="E6" s="11"/>
    </row>
    <row r="7" spans="1:9" x14ac:dyDescent="0.3">
      <c r="A7" s="59" t="s">
        <v>2</v>
      </c>
      <c r="B7" s="48"/>
      <c r="C7" s="48"/>
      <c r="D7" s="48"/>
      <c r="E7" s="12"/>
    </row>
    <row r="8" spans="1:9" x14ac:dyDescent="0.3">
      <c r="A8" s="54" t="s">
        <v>3</v>
      </c>
      <c r="B8" s="48"/>
      <c r="C8" s="48"/>
      <c r="D8" s="48"/>
      <c r="E8" s="8">
        <f>E36-E9</f>
        <v>192665.27224999992</v>
      </c>
    </row>
    <row r="9" spans="1:9" x14ac:dyDescent="0.3">
      <c r="A9" s="47" t="s">
        <v>4</v>
      </c>
      <c r="B9" s="48"/>
      <c r="C9" s="48"/>
      <c r="D9" s="48"/>
      <c r="E9" s="13">
        <f>SUM(E10:E35)</f>
        <v>3308083.9466499998</v>
      </c>
    </row>
    <row r="10" spans="1:9" x14ac:dyDescent="0.3">
      <c r="A10" s="47" t="s">
        <v>89</v>
      </c>
      <c r="B10" s="48"/>
      <c r="C10" s="48"/>
      <c r="D10" s="48"/>
      <c r="E10" s="43">
        <v>3115817.7</v>
      </c>
    </row>
    <row r="11" spans="1:9" s="42" customFormat="1" ht="25.8" customHeight="1" x14ac:dyDescent="0.3">
      <c r="A11" s="47" t="s">
        <v>111</v>
      </c>
      <c r="B11" s="48"/>
      <c r="C11" s="48"/>
      <c r="D11" s="48"/>
      <c r="E11" s="44">
        <v>36167</v>
      </c>
    </row>
    <row r="12" spans="1:9" x14ac:dyDescent="0.3">
      <c r="A12" s="47" t="s">
        <v>90</v>
      </c>
      <c r="B12" s="48"/>
      <c r="C12" s="48"/>
      <c r="D12" s="48"/>
      <c r="E12" s="43">
        <v>6499.3071399999999</v>
      </c>
    </row>
    <row r="13" spans="1:9" ht="26.4" customHeight="1" x14ac:dyDescent="0.3">
      <c r="A13" s="47" t="s">
        <v>91</v>
      </c>
      <c r="B13" s="48"/>
      <c r="C13" s="48"/>
      <c r="D13" s="48"/>
      <c r="E13" s="43">
        <v>25639.610499999999</v>
      </c>
    </row>
    <row r="14" spans="1:9" ht="42.6" customHeight="1" x14ac:dyDescent="0.3">
      <c r="A14" s="47" t="s">
        <v>92</v>
      </c>
      <c r="B14" s="48"/>
      <c r="C14" s="48"/>
      <c r="D14" s="48"/>
      <c r="E14" s="43">
        <v>1.4888600000000001</v>
      </c>
    </row>
    <row r="15" spans="1:9" ht="42.6" customHeight="1" x14ac:dyDescent="0.3">
      <c r="A15" s="47" t="s">
        <v>93</v>
      </c>
      <c r="B15" s="48"/>
      <c r="C15" s="48"/>
      <c r="D15" s="48"/>
      <c r="E15" s="43">
        <v>171.11579</v>
      </c>
    </row>
    <row r="16" spans="1:9" ht="22.2" customHeight="1" x14ac:dyDescent="0.3">
      <c r="A16" s="47" t="s">
        <v>94</v>
      </c>
      <c r="B16" s="48"/>
      <c r="C16" s="48"/>
      <c r="D16" s="48"/>
      <c r="E16" s="43">
        <v>184.28348</v>
      </c>
    </row>
    <row r="17" spans="1:5" ht="26.4" customHeight="1" x14ac:dyDescent="0.3">
      <c r="A17" s="47" t="s">
        <v>95</v>
      </c>
      <c r="B17" s="48"/>
      <c r="C17" s="48"/>
      <c r="D17" s="48"/>
      <c r="E17" s="43">
        <v>4236.1870900000004</v>
      </c>
    </row>
    <row r="18" spans="1:5" ht="73.8" customHeight="1" x14ac:dyDescent="0.3">
      <c r="A18" s="47" t="s">
        <v>96</v>
      </c>
      <c r="B18" s="48"/>
      <c r="C18" s="48"/>
      <c r="D18" s="48"/>
      <c r="E18" s="43">
        <v>371.39571000000001</v>
      </c>
    </row>
    <row r="19" spans="1:5" x14ac:dyDescent="0.3">
      <c r="A19" s="47" t="s">
        <v>97</v>
      </c>
      <c r="B19" s="48"/>
      <c r="C19" s="48"/>
      <c r="D19" s="48"/>
      <c r="E19" s="43">
        <v>1155.4950799999999</v>
      </c>
    </row>
    <row r="20" spans="1:5" x14ac:dyDescent="0.3">
      <c r="A20" s="47" t="s">
        <v>98</v>
      </c>
      <c r="B20" s="48"/>
      <c r="C20" s="48"/>
      <c r="D20" s="48"/>
      <c r="E20" s="43">
        <v>102.03283</v>
      </c>
    </row>
    <row r="21" spans="1:5" x14ac:dyDescent="0.3">
      <c r="A21" s="47" t="s">
        <v>99</v>
      </c>
      <c r="B21" s="48"/>
      <c r="C21" s="48"/>
      <c r="D21" s="48"/>
      <c r="E21" s="43">
        <v>6937.6930499999999</v>
      </c>
    </row>
    <row r="22" spans="1:5" ht="39" customHeight="1" x14ac:dyDescent="0.3">
      <c r="A22" s="47" t="s">
        <v>100</v>
      </c>
      <c r="B22" s="48"/>
      <c r="C22" s="48"/>
      <c r="D22" s="48"/>
      <c r="E22" s="43">
        <v>5279.4692400000004</v>
      </c>
    </row>
    <row r="23" spans="1:5" ht="40.200000000000003" customHeight="1" x14ac:dyDescent="0.3">
      <c r="A23" s="47" t="s">
        <v>101</v>
      </c>
      <c r="B23" s="48"/>
      <c r="C23" s="48"/>
      <c r="D23" s="48"/>
      <c r="E23" s="43">
        <v>178.125</v>
      </c>
    </row>
    <row r="24" spans="1:5" ht="28.8" customHeight="1" x14ac:dyDescent="0.3">
      <c r="A24" s="47" t="s">
        <v>102</v>
      </c>
      <c r="B24" s="48"/>
      <c r="C24" s="48"/>
      <c r="D24" s="48"/>
      <c r="E24" s="43">
        <v>86.809790000000007</v>
      </c>
    </row>
    <row r="25" spans="1:5" x14ac:dyDescent="0.3">
      <c r="A25" s="47" t="s">
        <v>103</v>
      </c>
      <c r="B25" s="48"/>
      <c r="C25" s="48"/>
      <c r="D25" s="48"/>
      <c r="E25" s="43">
        <v>5469.2791999999999</v>
      </c>
    </row>
    <row r="26" spans="1:5" ht="42.6" customHeight="1" x14ac:dyDescent="0.3">
      <c r="A26" s="47" t="s">
        <v>104</v>
      </c>
      <c r="B26" s="48"/>
      <c r="C26" s="48"/>
      <c r="D26" s="48"/>
      <c r="E26" s="43">
        <v>9098.5513499999997</v>
      </c>
    </row>
    <row r="27" spans="1:5" x14ac:dyDescent="0.3">
      <c r="A27" s="47" t="s">
        <v>105</v>
      </c>
      <c r="B27" s="48"/>
      <c r="C27" s="48"/>
      <c r="D27" s="48"/>
      <c r="E27" s="43">
        <v>1337.55871</v>
      </c>
    </row>
    <row r="28" spans="1:5" x14ac:dyDescent="0.3">
      <c r="A28" s="47" t="s">
        <v>106</v>
      </c>
      <c r="B28" s="48"/>
      <c r="C28" s="48"/>
      <c r="D28" s="48"/>
      <c r="E28" s="43">
        <v>241.09637000000001</v>
      </c>
    </row>
    <row r="29" spans="1:5" ht="44.4" customHeight="1" x14ac:dyDescent="0.3">
      <c r="A29" s="47" t="s">
        <v>112</v>
      </c>
      <c r="B29" s="48"/>
      <c r="C29" s="48"/>
      <c r="D29" s="48"/>
      <c r="E29" s="43">
        <v>32546.852490000001</v>
      </c>
    </row>
    <row r="30" spans="1:5" ht="43.2" customHeight="1" x14ac:dyDescent="0.3">
      <c r="A30" s="47" t="s">
        <v>112</v>
      </c>
      <c r="B30" s="48"/>
      <c r="C30" s="48"/>
      <c r="D30" s="48"/>
      <c r="E30" s="43">
        <v>50453.147510000003</v>
      </c>
    </row>
    <row r="31" spans="1:5" ht="30.6" customHeight="1" x14ac:dyDescent="0.3">
      <c r="A31" s="47" t="s">
        <v>107</v>
      </c>
      <c r="B31" s="48"/>
      <c r="C31" s="48"/>
      <c r="D31" s="48"/>
      <c r="E31" s="43">
        <v>66.359520000000003</v>
      </c>
    </row>
    <row r="32" spans="1:5" ht="30" customHeight="1" x14ac:dyDescent="0.3">
      <c r="A32" s="47" t="s">
        <v>108</v>
      </c>
      <c r="B32" s="48"/>
      <c r="C32" s="48"/>
      <c r="D32" s="48"/>
      <c r="E32" s="43">
        <v>379.99955999999997</v>
      </c>
    </row>
    <row r="33" spans="1:5" x14ac:dyDescent="0.3">
      <c r="A33" s="47" t="s">
        <v>113</v>
      </c>
      <c r="B33" s="48"/>
      <c r="C33" s="48"/>
      <c r="D33" s="48"/>
      <c r="E33" s="43">
        <v>3150.6651000000002</v>
      </c>
    </row>
    <row r="34" spans="1:5" ht="45.6" customHeight="1" x14ac:dyDescent="0.3">
      <c r="A34" s="47" t="s">
        <v>109</v>
      </c>
      <c r="B34" s="48"/>
      <c r="C34" s="48"/>
      <c r="D34" s="48"/>
      <c r="E34" s="43">
        <v>1781.2232899999999</v>
      </c>
    </row>
    <row r="35" spans="1:5" x14ac:dyDescent="0.3">
      <c r="A35" s="47" t="s">
        <v>110</v>
      </c>
      <c r="B35" s="48"/>
      <c r="C35" s="48"/>
      <c r="D35" s="48"/>
      <c r="E35" s="43">
        <v>731.49999000000003</v>
      </c>
    </row>
    <row r="36" spans="1:5" x14ac:dyDescent="0.3">
      <c r="A36" s="53" t="s">
        <v>5</v>
      </c>
      <c r="B36" s="54"/>
      <c r="C36" s="54"/>
      <c r="D36" s="54"/>
      <c r="E36" s="12">
        <f>'Муниципальные районы'!B25+'Муниципальные районы'!B24-Учреждения!E5</f>
        <v>3500749.2188999997</v>
      </c>
    </row>
    <row r="37" spans="1:5" x14ac:dyDescent="0.3">
      <c r="A37" s="14"/>
      <c r="B37" s="15"/>
      <c r="C37" s="15"/>
      <c r="D37" s="6"/>
      <c r="E37" s="16"/>
    </row>
    <row r="38" spans="1:5" x14ac:dyDescent="0.3">
      <c r="A38" s="55" t="s">
        <v>14</v>
      </c>
      <c r="B38" s="57" t="s">
        <v>6</v>
      </c>
      <c r="C38" s="58" t="s">
        <v>7</v>
      </c>
      <c r="D38" s="58"/>
      <c r="E38" s="58"/>
    </row>
    <row r="39" spans="1:5" ht="82.8" x14ac:dyDescent="0.3">
      <c r="A39" s="56"/>
      <c r="B39" s="57"/>
      <c r="C39" s="17" t="s">
        <v>8</v>
      </c>
      <c r="D39" s="17" t="s">
        <v>9</v>
      </c>
      <c r="E39" s="17" t="s">
        <v>10</v>
      </c>
    </row>
    <row r="40" spans="1:5" x14ac:dyDescent="0.3">
      <c r="A40" s="20" t="s">
        <v>51</v>
      </c>
      <c r="B40" s="18">
        <v>192.47</v>
      </c>
      <c r="C40" s="18"/>
      <c r="D40" s="18"/>
      <c r="E40" s="18"/>
    </row>
    <row r="41" spans="1:5" x14ac:dyDescent="0.3">
      <c r="A41" s="20" t="s">
        <v>52</v>
      </c>
      <c r="B41" s="18">
        <v>25153.517530000001</v>
      </c>
      <c r="C41" s="18"/>
      <c r="D41" s="18"/>
      <c r="E41" s="18"/>
    </row>
    <row r="42" spans="1:5" ht="27.6" x14ac:dyDescent="0.3">
      <c r="A42" s="20" t="s">
        <v>53</v>
      </c>
      <c r="B42" s="18">
        <v>15556.080309999999</v>
      </c>
      <c r="C42" s="18">
        <v>911.12090000000001</v>
      </c>
      <c r="D42" s="18">
        <v>526</v>
      </c>
      <c r="E42" s="18">
        <v>3895.0070000000001</v>
      </c>
    </row>
    <row r="43" spans="1:5" x14ac:dyDescent="0.3">
      <c r="A43" s="20" t="s">
        <v>54</v>
      </c>
      <c r="B43" s="18">
        <v>7.98</v>
      </c>
      <c r="C43" s="18"/>
      <c r="D43" s="18"/>
      <c r="E43" s="18"/>
    </row>
    <row r="44" spans="1:5" x14ac:dyDescent="0.3">
      <c r="A44" s="20" t="s">
        <v>55</v>
      </c>
      <c r="B44" s="18">
        <v>1421.84827</v>
      </c>
      <c r="C44" s="18">
        <v>1000</v>
      </c>
      <c r="D44" s="18">
        <v>400</v>
      </c>
      <c r="E44" s="18"/>
    </row>
    <row r="45" spans="1:5" ht="27.6" x14ac:dyDescent="0.3">
      <c r="A45" s="20" t="s">
        <v>56</v>
      </c>
      <c r="B45" s="18">
        <v>294044.92943999998</v>
      </c>
      <c r="C45" s="18"/>
      <c r="D45" s="18"/>
      <c r="E45" s="18">
        <v>2613.7782000000002</v>
      </c>
    </row>
    <row r="46" spans="1:5" x14ac:dyDescent="0.3">
      <c r="A46" s="20" t="s">
        <v>57</v>
      </c>
      <c r="B46" s="18">
        <v>2077.6370000000002</v>
      </c>
      <c r="C46" s="18"/>
      <c r="D46" s="18"/>
      <c r="E46" s="18"/>
    </row>
    <row r="47" spans="1:5" x14ac:dyDescent="0.3">
      <c r="A47" s="20" t="s">
        <v>58</v>
      </c>
      <c r="B47" s="18">
        <v>165627.89058000001</v>
      </c>
      <c r="C47" s="18">
        <v>5620</v>
      </c>
      <c r="D47" s="18">
        <v>1955</v>
      </c>
      <c r="E47" s="18"/>
    </row>
    <row r="48" spans="1:5" x14ac:dyDescent="0.3">
      <c r="A48" s="20" t="s">
        <v>59</v>
      </c>
      <c r="B48" s="18">
        <v>40981.447670000001</v>
      </c>
      <c r="C48" s="18">
        <v>2710</v>
      </c>
      <c r="D48" s="18"/>
      <c r="E48" s="18">
        <v>234.43038000000001</v>
      </c>
    </row>
    <row r="49" spans="1:5" x14ac:dyDescent="0.3">
      <c r="A49" s="20" t="s">
        <v>60</v>
      </c>
      <c r="B49" s="18">
        <v>301709.04969999997</v>
      </c>
      <c r="C49" s="18">
        <v>4516.6419999999998</v>
      </c>
      <c r="D49" s="18">
        <v>1282.577</v>
      </c>
      <c r="E49" s="18">
        <v>231836.10222</v>
      </c>
    </row>
    <row r="50" spans="1:5" x14ac:dyDescent="0.3">
      <c r="A50" s="20" t="s">
        <v>61</v>
      </c>
      <c r="B50" s="18">
        <v>194221.41388000001</v>
      </c>
      <c r="C50" s="18">
        <v>2300</v>
      </c>
      <c r="D50" s="18">
        <v>810.94313</v>
      </c>
      <c r="E50" s="18">
        <v>146759.99833</v>
      </c>
    </row>
    <row r="51" spans="1:5" x14ac:dyDescent="0.3">
      <c r="A51" s="20" t="s">
        <v>62</v>
      </c>
      <c r="B51" s="18">
        <v>11340.42597</v>
      </c>
      <c r="C51" s="18"/>
      <c r="D51" s="18">
        <v>75</v>
      </c>
      <c r="E51" s="18"/>
    </row>
    <row r="52" spans="1:5" ht="27.6" x14ac:dyDescent="0.3">
      <c r="A52" s="20" t="s">
        <v>63</v>
      </c>
      <c r="B52" s="18">
        <v>57126.837070000001</v>
      </c>
      <c r="C52" s="18">
        <v>33085.800000000003</v>
      </c>
      <c r="D52" s="18">
        <v>16709.036550000001</v>
      </c>
      <c r="E52" s="18"/>
    </row>
    <row r="53" spans="1:5" x14ac:dyDescent="0.3">
      <c r="A53" s="20" t="s">
        <v>64</v>
      </c>
      <c r="B53" s="18">
        <v>12789.075999999999</v>
      </c>
      <c r="C53" s="18">
        <v>826</v>
      </c>
      <c r="D53" s="18"/>
      <c r="E53" s="18"/>
    </row>
    <row r="54" spans="1:5" x14ac:dyDescent="0.3">
      <c r="A54" s="20" t="s">
        <v>65</v>
      </c>
      <c r="B54" s="18">
        <v>5417.28604</v>
      </c>
      <c r="C54" s="18"/>
      <c r="D54" s="18"/>
      <c r="E54" s="18"/>
    </row>
    <row r="55" spans="1:5" ht="27.6" x14ac:dyDescent="0.3">
      <c r="A55" s="20" t="s">
        <v>66</v>
      </c>
      <c r="B55" s="18">
        <v>26600.352760000002</v>
      </c>
      <c r="C55" s="18">
        <v>9164.7000000000007</v>
      </c>
      <c r="D55" s="18">
        <v>3299.5529999999999</v>
      </c>
      <c r="E55" s="18">
        <v>10102.344660000001</v>
      </c>
    </row>
    <row r="56" spans="1:5" x14ac:dyDescent="0.3">
      <c r="A56" s="20" t="s">
        <v>67</v>
      </c>
      <c r="B56" s="18">
        <v>6327.4661999999998</v>
      </c>
      <c r="C56" s="18"/>
      <c r="D56" s="18"/>
      <c r="E56" s="18"/>
    </row>
    <row r="57" spans="1:5" x14ac:dyDescent="0.3">
      <c r="A57" s="20" t="s">
        <v>68</v>
      </c>
      <c r="B57" s="18">
        <v>344211.30631000001</v>
      </c>
      <c r="C57" s="18">
        <v>4800</v>
      </c>
      <c r="D57" s="18">
        <v>1450</v>
      </c>
      <c r="E57" s="18"/>
    </row>
    <row r="58" spans="1:5" x14ac:dyDescent="0.3">
      <c r="A58" s="20" t="s">
        <v>69</v>
      </c>
      <c r="B58" s="18">
        <v>3412.65</v>
      </c>
      <c r="C58" s="18">
        <v>850</v>
      </c>
      <c r="D58" s="18"/>
      <c r="E58" s="18"/>
    </row>
    <row r="59" spans="1:5" x14ac:dyDescent="0.3">
      <c r="A59" s="20" t="s">
        <v>70</v>
      </c>
      <c r="B59" s="18">
        <v>112.5</v>
      </c>
      <c r="C59" s="18"/>
      <c r="D59" s="18"/>
      <c r="E59" s="18"/>
    </row>
    <row r="60" spans="1:5" x14ac:dyDescent="0.3">
      <c r="A60" s="20" t="s">
        <v>71</v>
      </c>
      <c r="B60" s="18">
        <v>2963.18</v>
      </c>
      <c r="C60" s="18">
        <v>2040</v>
      </c>
      <c r="D60" s="18">
        <v>750</v>
      </c>
      <c r="E60" s="18"/>
    </row>
    <row r="61" spans="1:5" x14ac:dyDescent="0.3">
      <c r="A61" s="20" t="s">
        <v>72</v>
      </c>
      <c r="B61" s="18">
        <v>1200</v>
      </c>
      <c r="C61" s="18">
        <v>1200</v>
      </c>
      <c r="D61" s="18"/>
      <c r="E61" s="18"/>
    </row>
    <row r="62" spans="1:5" x14ac:dyDescent="0.3">
      <c r="A62" s="20" t="s">
        <v>73</v>
      </c>
      <c r="B62" s="18">
        <v>9.9774999999999991</v>
      </c>
      <c r="C62" s="18"/>
      <c r="D62" s="18"/>
      <c r="E62" s="18"/>
    </row>
    <row r="63" spans="1:5" x14ac:dyDescent="0.3">
      <c r="A63" s="20" t="s">
        <v>74</v>
      </c>
      <c r="B63" s="18">
        <v>200</v>
      </c>
      <c r="C63" s="18">
        <v>200</v>
      </c>
      <c r="D63" s="18"/>
      <c r="E63" s="18"/>
    </row>
    <row r="64" spans="1:5" x14ac:dyDescent="0.3">
      <c r="A64" s="20" t="s">
        <v>75</v>
      </c>
      <c r="B64" s="18">
        <v>361.57405</v>
      </c>
      <c r="C64" s="18">
        <v>214.52262999999999</v>
      </c>
      <c r="D64" s="18"/>
      <c r="E64" s="18"/>
    </row>
    <row r="65" spans="1:5" x14ac:dyDescent="0.3">
      <c r="A65" s="20" t="s">
        <v>76</v>
      </c>
      <c r="B65" s="18">
        <v>28727.264500000001</v>
      </c>
      <c r="C65" s="18">
        <v>21052.5</v>
      </c>
      <c r="D65" s="18">
        <v>6740</v>
      </c>
      <c r="E65" s="18"/>
    </row>
    <row r="66" spans="1:5" x14ac:dyDescent="0.3">
      <c r="A66" s="20" t="s">
        <v>77</v>
      </c>
      <c r="B66" s="18">
        <v>1261.18623</v>
      </c>
      <c r="C66" s="18"/>
      <c r="D66" s="18"/>
      <c r="E66" s="18"/>
    </row>
    <row r="67" spans="1:5" x14ac:dyDescent="0.3">
      <c r="A67" s="20" t="s">
        <v>78</v>
      </c>
      <c r="B67" s="18">
        <v>32320.819749999999</v>
      </c>
      <c r="C67" s="18"/>
      <c r="D67" s="18"/>
      <c r="E67" s="18">
        <v>40</v>
      </c>
    </row>
    <row r="68" spans="1:5" x14ac:dyDescent="0.3">
      <c r="A68" s="20" t="s">
        <v>79</v>
      </c>
      <c r="B68" s="18">
        <v>17377.839970000001</v>
      </c>
      <c r="C68" s="18">
        <v>8310.3073000000004</v>
      </c>
      <c r="D68" s="18">
        <v>893.49143000000004</v>
      </c>
      <c r="E68" s="18"/>
    </row>
    <row r="69" spans="1:5" x14ac:dyDescent="0.3">
      <c r="A69" s="20" t="s">
        <v>80</v>
      </c>
      <c r="B69" s="18">
        <v>381.64929999999998</v>
      </c>
      <c r="C69" s="18"/>
      <c r="D69" s="18">
        <v>251.64930000000001</v>
      </c>
      <c r="E69" s="18"/>
    </row>
    <row r="70" spans="1:5" x14ac:dyDescent="0.3">
      <c r="A70" s="20" t="s">
        <v>81</v>
      </c>
      <c r="B70" s="18">
        <v>1425.8920000000001</v>
      </c>
      <c r="C70" s="18"/>
      <c r="D70" s="18"/>
      <c r="E70" s="18"/>
    </row>
    <row r="71" spans="1:5" x14ac:dyDescent="0.3">
      <c r="A71" s="20" t="s">
        <v>82</v>
      </c>
      <c r="B71" s="18">
        <v>2005.0195000000001</v>
      </c>
      <c r="C71" s="18">
        <v>1638</v>
      </c>
      <c r="D71" s="18">
        <v>311.548</v>
      </c>
      <c r="E71" s="18"/>
    </row>
    <row r="72" spans="1:5" x14ac:dyDescent="0.3">
      <c r="A72" s="20" t="s">
        <v>83</v>
      </c>
      <c r="B72" s="18">
        <v>1499</v>
      </c>
      <c r="C72" s="18"/>
      <c r="D72" s="18"/>
      <c r="E72" s="18"/>
    </row>
    <row r="73" spans="1:5" x14ac:dyDescent="0.3">
      <c r="A73" s="20" t="s">
        <v>84</v>
      </c>
      <c r="B73" s="18">
        <v>33.509749999999997</v>
      </c>
      <c r="C73" s="18"/>
      <c r="D73" s="18"/>
      <c r="E73" s="18"/>
    </row>
    <row r="74" spans="1:5" x14ac:dyDescent="0.3">
      <c r="A74" s="20" t="s">
        <v>85</v>
      </c>
      <c r="B74" s="18">
        <v>9</v>
      </c>
      <c r="C74" s="18"/>
      <c r="D74" s="18"/>
      <c r="E74" s="18"/>
    </row>
    <row r="75" spans="1:5" ht="27.6" x14ac:dyDescent="0.3">
      <c r="A75" s="20" t="s">
        <v>86</v>
      </c>
      <c r="B75" s="18">
        <v>2020.4897000000001</v>
      </c>
      <c r="C75" s="18">
        <v>245.71612999999999</v>
      </c>
      <c r="D75" s="18"/>
      <c r="E75" s="18"/>
    </row>
    <row r="76" spans="1:5" x14ac:dyDescent="0.3">
      <c r="A76" s="22" t="s">
        <v>87</v>
      </c>
      <c r="B76" s="19">
        <v>1600128.5669799999</v>
      </c>
      <c r="C76" s="19">
        <v>100685.30895999999</v>
      </c>
      <c r="D76" s="19">
        <v>35454.798410000003</v>
      </c>
      <c r="E76" s="19">
        <v>395481.66078999999</v>
      </c>
    </row>
  </sheetData>
  <mergeCells count="36">
    <mergeCell ref="A1:E1"/>
    <mergeCell ref="A2:E2"/>
    <mergeCell ref="A5:D5"/>
    <mergeCell ref="A36:D36"/>
    <mergeCell ref="A38:A39"/>
    <mergeCell ref="B38:B39"/>
    <mergeCell ref="C38:E38"/>
    <mergeCell ref="A7:D7"/>
    <mergeCell ref="A8:D8"/>
    <mergeCell ref="A9:D9"/>
    <mergeCell ref="A10:D10"/>
    <mergeCell ref="A11:D11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32:D32"/>
    <mergeCell ref="A33:D33"/>
    <mergeCell ref="A34:D34"/>
    <mergeCell ref="A35:D35"/>
  </mergeCells>
  <pageMargins left="0.70866141732283472" right="0.48" top="0.38" bottom="0.35" header="0.2" footer="0.2"/>
  <pageSetup paperSize="9" scale="70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view="pageBreakPreview" topLeftCell="D1" zoomScaleNormal="100" zoomScaleSheetLayoutView="100" workbookViewId="0">
      <selection activeCell="P2" sqref="P2"/>
    </sheetView>
  </sheetViews>
  <sheetFormatPr defaultRowHeight="14.4" x14ac:dyDescent="0.3"/>
  <cols>
    <col min="1" max="1" width="41.88671875" customWidth="1"/>
    <col min="2" max="2" width="13.109375" customWidth="1"/>
    <col min="3" max="3" width="10.5546875" customWidth="1"/>
    <col min="4" max="4" width="13.77734375" customWidth="1"/>
    <col min="5" max="5" width="13.109375" customWidth="1"/>
    <col min="6" max="7" width="13.44140625" customWidth="1"/>
    <col min="8" max="8" width="13.77734375" customWidth="1"/>
    <col min="9" max="9" width="10.88671875" customWidth="1"/>
    <col min="10" max="10" width="12.6640625" customWidth="1"/>
    <col min="11" max="11" width="11" customWidth="1"/>
    <col min="12" max="12" width="14.109375" customWidth="1"/>
    <col min="13" max="13" width="13.21875" customWidth="1"/>
    <col min="14" max="14" width="11.109375" customWidth="1"/>
    <col min="15" max="15" width="11.5546875" customWidth="1"/>
    <col min="16" max="16" width="11.109375" customWidth="1"/>
  </cols>
  <sheetData>
    <row r="1" spans="1:20" s="28" customFormat="1" ht="15.6" x14ac:dyDescent="0.3">
      <c r="A1" s="40" t="s">
        <v>50</v>
      </c>
      <c r="C1" s="29" t="s">
        <v>13</v>
      </c>
    </row>
    <row r="2" spans="1:20" x14ac:dyDescent="0.3">
      <c r="A2" s="35" t="str">
        <f>TEXT(EndData2,"[$-FC19]ДД.ММ.ГГГ")</f>
        <v>08.08.2019</v>
      </c>
      <c r="B2" s="35">
        <f>A2+1</f>
        <v>43686</v>
      </c>
      <c r="C2" s="41" t="str">
        <f>TEXT(B2,"[$-FC19]ДД.ММ.ГГГ")</f>
        <v>09.08.2019</v>
      </c>
      <c r="P2" s="60" t="s">
        <v>12</v>
      </c>
    </row>
    <row r="3" spans="1:20" s="27" customFormat="1" ht="51.75" customHeight="1" x14ac:dyDescent="0.25">
      <c r="A3" s="34" t="s">
        <v>15</v>
      </c>
      <c r="B3" s="39" t="s">
        <v>16</v>
      </c>
      <c r="C3" s="36" t="s">
        <v>17</v>
      </c>
      <c r="D3" s="36" t="s">
        <v>18</v>
      </c>
      <c r="E3" s="36" t="s">
        <v>19</v>
      </c>
      <c r="F3" s="36" t="s">
        <v>20</v>
      </c>
      <c r="G3" s="36" t="s">
        <v>21</v>
      </c>
      <c r="H3" s="36" t="s">
        <v>22</v>
      </c>
      <c r="I3" s="36" t="s">
        <v>23</v>
      </c>
      <c r="J3" s="36" t="s">
        <v>24</v>
      </c>
      <c r="K3" s="36" t="s">
        <v>25</v>
      </c>
      <c r="L3" s="36" t="s">
        <v>26</v>
      </c>
      <c r="M3" s="36" t="s">
        <v>27</v>
      </c>
      <c r="N3" s="36" t="s">
        <v>28</v>
      </c>
      <c r="O3" s="36" t="s">
        <v>29</v>
      </c>
      <c r="P3" s="23" t="s">
        <v>11</v>
      </c>
    </row>
    <row r="4" spans="1:20" ht="79.8" x14ac:dyDescent="0.3">
      <c r="A4" s="24" t="s">
        <v>31</v>
      </c>
      <c r="B4" s="37">
        <v>33964.112690000002</v>
      </c>
      <c r="C4" s="37">
        <v>173.4</v>
      </c>
      <c r="D4" s="37"/>
      <c r="E4" s="37"/>
      <c r="F4" s="37">
        <v>1164.24</v>
      </c>
      <c r="G4" s="37">
        <v>1230.1343199999999</v>
      </c>
      <c r="H4" s="37"/>
      <c r="I4" s="37"/>
      <c r="J4" s="37">
        <v>3406.1262999999999</v>
      </c>
      <c r="K4" s="37">
        <v>15000.885410000001</v>
      </c>
      <c r="L4" s="37">
        <v>568.07261000000005</v>
      </c>
      <c r="M4" s="37"/>
      <c r="N4" s="37"/>
      <c r="O4" s="37"/>
      <c r="P4" s="25">
        <v>55506.97133</v>
      </c>
      <c r="Q4" s="26"/>
      <c r="R4" s="26"/>
      <c r="S4" s="26"/>
      <c r="T4" s="26"/>
    </row>
    <row r="5" spans="1:20" ht="40.200000000000003" x14ac:dyDescent="0.3">
      <c r="A5" s="24" t="s">
        <v>32</v>
      </c>
      <c r="B5" s="37"/>
      <c r="C5" s="37">
        <v>36933.69081</v>
      </c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25">
        <v>36933.69081</v>
      </c>
      <c r="Q5" s="26"/>
      <c r="R5" s="26"/>
      <c r="S5" s="26"/>
      <c r="T5" s="26"/>
    </row>
    <row r="6" spans="1:20" ht="66.599999999999994" x14ac:dyDescent="0.3">
      <c r="A6" s="24" t="s">
        <v>33</v>
      </c>
      <c r="B6" s="37">
        <v>127.15</v>
      </c>
      <c r="C6" s="37">
        <v>302.7</v>
      </c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25">
        <v>429.85</v>
      </c>
      <c r="Q6" s="26"/>
      <c r="R6" s="26"/>
      <c r="S6" s="26"/>
      <c r="T6" s="26"/>
    </row>
    <row r="7" spans="1:20" ht="66.599999999999994" x14ac:dyDescent="0.3">
      <c r="A7" s="24" t="s">
        <v>34</v>
      </c>
      <c r="B7" s="37">
        <v>1382.09</v>
      </c>
      <c r="C7" s="37">
        <v>930</v>
      </c>
      <c r="D7" s="37">
        <v>144</v>
      </c>
      <c r="E7" s="37">
        <v>481</v>
      </c>
      <c r="F7" s="37">
        <v>77.599999999999994</v>
      </c>
      <c r="G7" s="37">
        <v>70</v>
      </c>
      <c r="H7" s="37">
        <v>60.941119999999998</v>
      </c>
      <c r="I7" s="37">
        <v>126</v>
      </c>
      <c r="J7" s="37"/>
      <c r="K7" s="37"/>
      <c r="L7" s="37">
        <v>144</v>
      </c>
      <c r="M7" s="37">
        <v>135.63999999999999</v>
      </c>
      <c r="N7" s="37">
        <v>179</v>
      </c>
      <c r="O7" s="37">
        <v>133.47333</v>
      </c>
      <c r="P7" s="25">
        <v>3863.7444500000001</v>
      </c>
      <c r="Q7" s="26"/>
      <c r="R7" s="26"/>
      <c r="S7" s="26"/>
      <c r="T7" s="26"/>
    </row>
    <row r="8" spans="1:20" ht="93" x14ac:dyDescent="0.3">
      <c r="A8" s="24" t="s">
        <v>35</v>
      </c>
      <c r="B8" s="37"/>
      <c r="C8" s="37">
        <v>600</v>
      </c>
      <c r="D8" s="37">
        <v>186.416</v>
      </c>
      <c r="E8" s="37"/>
      <c r="F8" s="37"/>
      <c r="G8" s="37"/>
      <c r="H8" s="37"/>
      <c r="I8" s="37"/>
      <c r="J8" s="37">
        <v>53.506120000000003</v>
      </c>
      <c r="K8" s="37"/>
      <c r="L8" s="37"/>
      <c r="M8" s="37"/>
      <c r="N8" s="37"/>
      <c r="O8" s="37"/>
      <c r="P8" s="25">
        <v>839.92211999999995</v>
      </c>
      <c r="Q8" s="26"/>
      <c r="R8" s="26"/>
      <c r="S8" s="26"/>
      <c r="T8" s="26"/>
    </row>
    <row r="9" spans="1:20" ht="93" x14ac:dyDescent="0.3">
      <c r="A9" s="24" t="s">
        <v>36</v>
      </c>
      <c r="B9" s="37"/>
      <c r="C9" s="37">
        <v>4373.75</v>
      </c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25">
        <v>4373.75</v>
      </c>
      <c r="Q9" s="26"/>
      <c r="R9" s="26"/>
      <c r="S9" s="26"/>
      <c r="T9" s="26"/>
    </row>
    <row r="10" spans="1:20" ht="291" x14ac:dyDescent="0.3">
      <c r="A10" s="24" t="s">
        <v>37</v>
      </c>
      <c r="B10" s="37"/>
      <c r="C10" s="37"/>
      <c r="D10" s="37"/>
      <c r="E10" s="37"/>
      <c r="F10" s="37"/>
      <c r="G10" s="37"/>
      <c r="H10" s="37"/>
      <c r="I10" s="37"/>
      <c r="J10" s="37"/>
      <c r="K10" s="37">
        <v>1566.6659999999999</v>
      </c>
      <c r="L10" s="37">
        <v>2460</v>
      </c>
      <c r="M10" s="37"/>
      <c r="N10" s="37"/>
      <c r="O10" s="37"/>
      <c r="P10" s="25">
        <v>4026.6660000000002</v>
      </c>
      <c r="Q10" s="26"/>
      <c r="R10" s="26"/>
      <c r="S10" s="26"/>
      <c r="T10" s="26"/>
    </row>
    <row r="11" spans="1:20" ht="145.80000000000001" x14ac:dyDescent="0.3">
      <c r="A11" s="24" t="s">
        <v>38</v>
      </c>
      <c r="B11" s="37">
        <v>60779.016810000001</v>
      </c>
      <c r="C11" s="37">
        <v>61775</v>
      </c>
      <c r="D11" s="37">
        <v>16913.612000000001</v>
      </c>
      <c r="E11" s="37">
        <v>8280</v>
      </c>
      <c r="F11" s="37">
        <v>1800</v>
      </c>
      <c r="G11" s="37">
        <v>11851.347</v>
      </c>
      <c r="H11" s="37">
        <v>3300</v>
      </c>
      <c r="I11" s="37">
        <v>526.42200000000003</v>
      </c>
      <c r="J11" s="37"/>
      <c r="K11" s="37">
        <v>4200</v>
      </c>
      <c r="L11" s="37">
        <v>24960.527999999998</v>
      </c>
      <c r="M11" s="37">
        <v>10031.76</v>
      </c>
      <c r="N11" s="37">
        <v>9050</v>
      </c>
      <c r="O11" s="37">
        <v>7521.64833</v>
      </c>
      <c r="P11" s="25">
        <v>220989.33413999999</v>
      </c>
      <c r="Q11" s="26"/>
      <c r="R11" s="26"/>
      <c r="S11" s="26"/>
      <c r="T11" s="26"/>
    </row>
    <row r="12" spans="1:20" ht="93" x14ac:dyDescent="0.3">
      <c r="A12" s="24" t="s">
        <v>39</v>
      </c>
      <c r="B12" s="37"/>
      <c r="C12" s="37"/>
      <c r="D12" s="37"/>
      <c r="E12" s="37"/>
      <c r="F12" s="37"/>
      <c r="G12" s="37">
        <v>1342.61</v>
      </c>
      <c r="H12" s="37"/>
      <c r="I12" s="37"/>
      <c r="J12" s="37"/>
      <c r="K12" s="37"/>
      <c r="L12" s="37"/>
      <c r="M12" s="37">
        <v>1245</v>
      </c>
      <c r="N12" s="37">
        <v>818.91700000000003</v>
      </c>
      <c r="O12" s="37">
        <v>6927.1833399999996</v>
      </c>
      <c r="P12" s="25">
        <v>10333.71034</v>
      </c>
      <c r="Q12" s="26"/>
      <c r="R12" s="26"/>
      <c r="S12" s="26"/>
      <c r="T12" s="26"/>
    </row>
    <row r="13" spans="1:20" ht="119.4" x14ac:dyDescent="0.3">
      <c r="A13" s="24" t="s">
        <v>40</v>
      </c>
      <c r="B13" s="37">
        <v>3.8020399999999999</v>
      </c>
      <c r="C13" s="37">
        <v>18.53566</v>
      </c>
      <c r="D13" s="37"/>
      <c r="E13" s="37"/>
      <c r="F13" s="37"/>
      <c r="G13" s="37"/>
      <c r="H13" s="37">
        <v>3.7250000000000001</v>
      </c>
      <c r="I13" s="37"/>
      <c r="J13" s="37">
        <v>3.7250000000000001</v>
      </c>
      <c r="K13" s="37">
        <v>4.0101599999999999</v>
      </c>
      <c r="L13" s="37"/>
      <c r="M13" s="37">
        <v>5.7</v>
      </c>
      <c r="N13" s="37"/>
      <c r="O13" s="37"/>
      <c r="P13" s="25">
        <v>39.497860000000003</v>
      </c>
      <c r="Q13" s="26"/>
      <c r="R13" s="26"/>
      <c r="S13" s="26"/>
      <c r="T13" s="26"/>
    </row>
    <row r="14" spans="1:20" ht="93" x14ac:dyDescent="0.3">
      <c r="A14" s="24" t="s">
        <v>41</v>
      </c>
      <c r="B14" s="37">
        <v>6407.4</v>
      </c>
      <c r="C14" s="37">
        <v>1515</v>
      </c>
      <c r="D14" s="37"/>
      <c r="E14" s="37">
        <v>236</v>
      </c>
      <c r="F14" s="37">
        <v>65</v>
      </c>
      <c r="G14" s="37">
        <v>198.08</v>
      </c>
      <c r="H14" s="37">
        <v>52.29965</v>
      </c>
      <c r="I14" s="37">
        <v>24.3</v>
      </c>
      <c r="J14" s="37"/>
      <c r="K14" s="37">
        <v>291.32499999999999</v>
      </c>
      <c r="L14" s="37">
        <v>300</v>
      </c>
      <c r="M14" s="37">
        <v>286</v>
      </c>
      <c r="N14" s="37">
        <v>310</v>
      </c>
      <c r="O14" s="37">
        <v>418.77499999999998</v>
      </c>
      <c r="P14" s="25">
        <v>10104.17965</v>
      </c>
      <c r="Q14" s="26"/>
      <c r="R14" s="26"/>
      <c r="S14" s="26"/>
      <c r="T14" s="26"/>
    </row>
    <row r="15" spans="1:20" ht="106.2" x14ac:dyDescent="0.3">
      <c r="A15" s="24" t="s">
        <v>42</v>
      </c>
      <c r="B15" s="37">
        <v>19169.44053</v>
      </c>
      <c r="C15" s="37">
        <v>46299.347390000003</v>
      </c>
      <c r="D15" s="37">
        <v>7997.2749999999996</v>
      </c>
      <c r="E15" s="37">
        <v>8440</v>
      </c>
      <c r="F15" s="37">
        <v>3205</v>
      </c>
      <c r="G15" s="37">
        <v>4463.2250000000004</v>
      </c>
      <c r="H15" s="37">
        <v>3526</v>
      </c>
      <c r="I15" s="37">
        <v>1311.8</v>
      </c>
      <c r="J15" s="37"/>
      <c r="K15" s="37">
        <v>5000</v>
      </c>
      <c r="L15" s="37">
        <v>6000</v>
      </c>
      <c r="M15" s="37">
        <v>2838.9</v>
      </c>
      <c r="N15" s="37">
        <v>3800</v>
      </c>
      <c r="O15" s="37">
        <v>3420.4079999999999</v>
      </c>
      <c r="P15" s="25">
        <v>115471.39592</v>
      </c>
      <c r="Q15" s="26"/>
      <c r="R15" s="26"/>
      <c r="S15" s="26"/>
      <c r="T15" s="26"/>
    </row>
    <row r="16" spans="1:20" ht="53.4" x14ac:dyDescent="0.3">
      <c r="A16" s="24" t="s">
        <v>43</v>
      </c>
      <c r="B16" s="37">
        <v>27539.991399999999</v>
      </c>
      <c r="C16" s="37">
        <v>3757.75</v>
      </c>
      <c r="D16" s="37">
        <v>1381.5</v>
      </c>
      <c r="E16" s="37">
        <v>1125.5</v>
      </c>
      <c r="F16" s="37">
        <v>150</v>
      </c>
      <c r="G16" s="37">
        <v>1400</v>
      </c>
      <c r="H16" s="37">
        <v>185.60444000000001</v>
      </c>
      <c r="I16" s="37">
        <v>67</v>
      </c>
      <c r="J16" s="37">
        <v>1281.3175100000001</v>
      </c>
      <c r="K16" s="37">
        <v>630</v>
      </c>
      <c r="L16" s="37">
        <v>300</v>
      </c>
      <c r="M16" s="37">
        <v>452.7</v>
      </c>
      <c r="N16" s="37">
        <v>740.8768</v>
      </c>
      <c r="O16" s="37">
        <v>814.38199999999995</v>
      </c>
      <c r="P16" s="25">
        <v>39826.622150000003</v>
      </c>
      <c r="Q16" s="26"/>
      <c r="R16" s="26"/>
      <c r="S16" s="26"/>
      <c r="T16" s="26"/>
    </row>
    <row r="17" spans="1:20" ht="79.8" x14ac:dyDescent="0.3">
      <c r="A17" s="24" t="s">
        <v>44</v>
      </c>
      <c r="B17" s="37">
        <v>84.689909999999998</v>
      </c>
      <c r="C17" s="37">
        <v>345.983</v>
      </c>
      <c r="D17" s="37">
        <v>30</v>
      </c>
      <c r="E17" s="37">
        <v>50</v>
      </c>
      <c r="F17" s="37"/>
      <c r="G17" s="37">
        <v>111.49</v>
      </c>
      <c r="H17" s="37"/>
      <c r="I17" s="37"/>
      <c r="J17" s="37"/>
      <c r="K17" s="37"/>
      <c r="L17" s="37">
        <v>8.66</v>
      </c>
      <c r="M17" s="37"/>
      <c r="N17" s="37"/>
      <c r="O17" s="37"/>
      <c r="P17" s="25">
        <v>630.82290999999998</v>
      </c>
      <c r="Q17" s="26"/>
      <c r="R17" s="26"/>
      <c r="S17" s="26"/>
      <c r="T17" s="26"/>
    </row>
    <row r="18" spans="1:20" ht="53.4" x14ac:dyDescent="0.3">
      <c r="A18" s="24" t="s">
        <v>45</v>
      </c>
      <c r="B18" s="37"/>
      <c r="C18" s="37">
        <v>1471.75</v>
      </c>
      <c r="D18" s="37"/>
      <c r="E18" s="37">
        <v>97.5</v>
      </c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25">
        <v>1569.25</v>
      </c>
      <c r="Q18" s="26"/>
      <c r="R18" s="26"/>
      <c r="S18" s="26"/>
      <c r="T18" s="26"/>
    </row>
    <row r="19" spans="1:20" ht="79.8" x14ac:dyDescent="0.3">
      <c r="A19" s="24" t="s">
        <v>46</v>
      </c>
      <c r="B19" s="37">
        <v>13037.5</v>
      </c>
      <c r="C19" s="37">
        <v>27000</v>
      </c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25">
        <v>40037.5</v>
      </c>
      <c r="Q19" s="26"/>
      <c r="R19" s="26"/>
      <c r="S19" s="26"/>
      <c r="T19" s="26"/>
    </row>
    <row r="20" spans="1:20" ht="145.80000000000001" x14ac:dyDescent="0.3">
      <c r="A20" s="24" t="s">
        <v>47</v>
      </c>
      <c r="B20" s="37">
        <v>325.5</v>
      </c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25">
        <v>325.5</v>
      </c>
      <c r="Q20" s="26"/>
      <c r="R20" s="26"/>
      <c r="S20" s="26"/>
      <c r="T20" s="26"/>
    </row>
    <row r="21" spans="1:20" ht="53.4" x14ac:dyDescent="0.3">
      <c r="A21" s="24" t="s">
        <v>48</v>
      </c>
      <c r="B21" s="37">
        <v>27889.144240000001</v>
      </c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25">
        <v>27889.144240000001</v>
      </c>
      <c r="Q21" s="26"/>
      <c r="R21" s="26"/>
      <c r="S21" s="26"/>
      <c r="T21" s="26"/>
    </row>
    <row r="22" spans="1:20" x14ac:dyDescent="0.3">
      <c r="A22" s="32" t="s">
        <v>49</v>
      </c>
      <c r="B22" s="38">
        <v>190709.83762000001</v>
      </c>
      <c r="C22" s="38">
        <v>185496.90685999999</v>
      </c>
      <c r="D22" s="38">
        <v>26652.803</v>
      </c>
      <c r="E22" s="38">
        <v>18710</v>
      </c>
      <c r="F22" s="38">
        <v>6461.84</v>
      </c>
      <c r="G22" s="38">
        <v>20666.886320000001</v>
      </c>
      <c r="H22" s="38">
        <v>7128.5702099999999</v>
      </c>
      <c r="I22" s="38">
        <v>2055.5219999999999</v>
      </c>
      <c r="J22" s="38">
        <v>4744.6749300000001</v>
      </c>
      <c r="K22" s="38">
        <v>26692.886569999999</v>
      </c>
      <c r="L22" s="38">
        <v>34741.260609999998</v>
      </c>
      <c r="M22" s="38">
        <v>14995.7</v>
      </c>
      <c r="N22" s="38">
        <v>14898.793799999999</v>
      </c>
      <c r="O22" s="38">
        <v>19235.87</v>
      </c>
      <c r="P22" s="25">
        <v>573191.55192</v>
      </c>
      <c r="Q22" s="33"/>
      <c r="R22" s="33"/>
      <c r="S22" s="33"/>
      <c r="T22" s="33"/>
    </row>
    <row r="24" spans="1:20" x14ac:dyDescent="0.3">
      <c r="A24" s="45" t="s">
        <v>30</v>
      </c>
      <c r="B24" s="46">
        <f>Учреждения!B76+'Муниципальные районы'!P22</f>
        <v>2173320.1189000001</v>
      </c>
    </row>
    <row r="25" spans="1:20" ht="25.8" customHeight="1" x14ac:dyDescent="0.3">
      <c r="A25" s="45" t="str">
        <f>CONCATENATE("Остатки бюджетных средств на ",C2,"г.")</f>
        <v>Остатки бюджетных средств на 09.08.2019г.</v>
      </c>
      <c r="B25" s="46">
        <v>2100437.7999999998</v>
      </c>
    </row>
  </sheetData>
  <pageMargins left="0.23622047244094491" right="0.23622047244094491" top="0.3" bottom="0.31496062992125984" header="0.15748031496062992" footer="0.15748031496062992"/>
  <pageSetup paperSize="9" scale="62" fitToHeight="3" orientation="landscape" r:id="rId1"/>
  <headerFooter>
    <oddFooter>&amp;C&amp;P</oddFooter>
  </headerFooter>
  <rowBreaks count="1" manualBreakCount="1">
    <brk id="13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Учреждения</vt:lpstr>
      <vt:lpstr>Муниципальные районы</vt:lpstr>
      <vt:lpstr>EndData</vt:lpstr>
      <vt:lpstr>EndData1</vt:lpstr>
      <vt:lpstr>EndData2</vt:lpstr>
      <vt:lpstr>StartData</vt:lpstr>
      <vt:lpstr>StartData1</vt:lpstr>
      <vt:lpstr>'Муниципальные районы'!Заголовки_для_печати</vt:lpstr>
      <vt:lpstr>Учреждения!Заголовки_для_печати</vt:lpstr>
      <vt:lpstr>'Муниципальные районы'!Область_печати</vt:lpstr>
      <vt:lpstr>Учреждения!Область_печати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2019-08-20T04:29:11Z</dcterms:modified>
</cp:coreProperties>
</file>