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Учреждения!$36:$37</definedName>
    <definedName name="_xlnm.Print_Area" localSheetId="1">'Муниципальные районы'!$A$1:$P$19</definedName>
    <definedName name="_xlnm.Print_Area" localSheetId="0">Учреждения!$A$1:$E$68</definedName>
  </definedNames>
  <calcPr calcId="162913" refMode="R1C1"/>
</workbook>
</file>

<file path=xl/calcChain.xml><?xml version="1.0" encoding="utf-8"?>
<calcChain xmlns="http://schemas.openxmlformats.org/spreadsheetml/2006/main">
  <c r="E8" i="1" l="1"/>
  <c r="E34" i="1"/>
  <c r="B17" i="2"/>
  <c r="E27" i="1"/>
  <c r="E9" i="1"/>
  <c r="A2" i="2" l="1"/>
  <c r="B2" i="2" s="1"/>
  <c r="C2" i="2" s="1"/>
  <c r="A18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<sst xmlns="http://schemas.openxmlformats.org/spreadsheetml/2006/main" count="100" uniqueCount="99">
  <si>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</si>
  <si>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</si>
  <si>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</si>
  <si>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</si>
  <si>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</si>
  <si>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</si>
  <si>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</si>
  <si>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</si>
  <si>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</si>
  <si>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</si>
  <si>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</si>
  <si>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</si>
  <si>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</si>
  <si>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</si>
  <si>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</si>
  <si>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</si>
  <si>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</si>
  <si>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</si>
  <si>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</si>
  <si>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</si>
  <si>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</si>
  <si>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</si>
  <si>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</si>
  <si>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</si>
  <si>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</si>
  <si>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</si>
  <si>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</si>
  <si>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</si>
  <si>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</si>
  <si>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</si>
  <si>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</si>
  <si>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</si>
  <si>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</si>
  <si>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</si>
  <si>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</si>
  <si>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</si>
  <si>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</si>
  <si>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</si>
  <si>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</si>
  <si>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Реализация программ формирования современной городской среды</t>
  </si>
  <si>
    <t>Осуществление переданных полномочий Российской Федерации на государственную регистрацию актов гражданского состояния</t>
  </si>
  <si>
    <t>Реализация мероприятий по обеспечению жильем молодых семей</t>
  </si>
  <si>
    <t>Всего:</t>
  </si>
  <si>
    <t>22.08.2019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</si>
  <si>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</si>
  <si>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</si>
  <si>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</si>
  <si>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</si>
  <si>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</si>
  <si>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</si>
  <si>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</si>
  <si>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</si>
  <si>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</si>
  <si>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</si>
  <si>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</si>
  <si>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</si>
  <si>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</si>
  <si>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</si>
  <si>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</si>
  <si>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</si>
  <si>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</si>
  <si>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</si>
  <si>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</si>
  <si>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</si>
  <si>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</si>
  <si>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</si>
  <si>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</si>
  <si>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Агентство лесного хозяйства и охраны животного мира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</si>
  <si>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</si>
  <si>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</si>
  <si>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по обращению с отходами Камчатского края</t>
  </si>
  <si>
    <t>Агентство приоритетных проектов развития Камчатского края</t>
  </si>
  <si>
    <t>Агентство записи актов гражданского состояния и архивного дела Камчатского края</t>
  </si>
  <si>
    <t>ИТОГО</t>
  </si>
  <si>
    <t>16.08.2019</t>
  </si>
  <si>
    <t>Субвенции на осуществление отдельных полномочий в области лесных отношений</t>
  </si>
  <si>
    <t>Субсидии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</si>
  <si>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Субвенции на выплату единовременного пособия при всех формах устройства детей, лишенных родительского попечения, в семью</t>
  </si>
  <si>
    <t>Субвенции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</si>
  <si>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на социальные выплаты безработным гражданам в соответствии с Законом Российской Федерации от 19 апреля 1991 года № 1032-I "О занятости населения в Российской Федерации"</t>
  </si>
  <si>
    <t>Иные межбюджетные трансферты на обеспечение деятельности депутатов Государственной Думы и их помощников в избирательных округах</t>
  </si>
  <si>
    <t>Единая субвенция бюджетам субъектов Российской Федерации и бюджету г. Байконура</t>
  </si>
  <si>
    <t>Иные межбюджетные трансферты на выплату региональной доплаты к пенсии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</si>
  <si>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</si>
  <si>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Субвенции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</si>
  <si>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Субсидии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</si>
  <si>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Субвенции на выполнение полномочий Российской Федерации по осуществлению ежемесячной выплаты в связи с рождением (усыновлением) первого ребенка</t>
  </si>
  <si>
    <t>Субсидии на реализацию программ формирования современной городской среды</t>
  </si>
  <si>
    <t>Субсидии на единовременные компенсационные выплаты медицинским работникам (врачам, фельдшерам) в возрасте до 50 лет, прибывшим (переехавшим) на работу в сельские населенные пункты, либо рабочие поселки, либо поселки городского типа, либо города с население (...)</t>
  </si>
  <si>
    <t>Субсидии в целях развития паллиативной медицинской помощи</t>
  </si>
  <si>
    <t>Иные межбюджетные трансферты на организацию профессионального обучения и дополнительного профессионального образования лиц предпенсионного возраста</t>
  </si>
  <si>
    <t>Субсидии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</t>
  </si>
  <si>
    <t>Субсидии на обновление материально-технической базы для формирования у обучающихся современных технологических и гуманитарных навыков</t>
  </si>
  <si>
    <t>Иные межбюджетные трансферты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</si>
  <si>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Субсидия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округа, за счет средств резервного фонда Правительства Российской Федерации</t>
  </si>
  <si>
    <t>Дотации бюджетам субъектов Российской Федерации  на частичную компенсацию дополнительных расходов на повышение оплаты труда работников бюджетной сферы и иные цели</t>
  </si>
  <si>
    <t>Субсидии на мероприятия государственной программы Российской Федерации "Доступная среда" на 2011 - 2020 годы (Мероприятия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</si>
  <si>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 xml:space="preserve">Субсидии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 </t>
  </si>
  <si>
    <t xml:space="preserve">Субсидия на государственную поддержку отрасли культуры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</si>
</sst>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  <font>
      <sz val="10"/>
      <name val="Arial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9" fillId="0" borderId="0"/>
    <xf numFmtId="0" fontId="19" fillId="0" borderId="0" applyNumberFormat="0" applyBorder="0" applyAlignment="0"/>
    <xf numFmtId="0" fontId="20" fillId="0" borderId="0"/>
    <xf numFmtId="0" fontId="20" fillId="0" borderId="0" applyNumberFormat="0" applyBorder="0" applyAlignment="0"/>
    <xf numFmtId="0" fontId="20" fillId="0" borderId="0"/>
    <xf numFmtId="0" fontId="20" fillId="0" borderId="0" applyNumberFormat="0" applyBorder="0" applyAlignment="0"/>
    <xf numFmtId="0" fontId="20" fillId="0" borderId="0"/>
  </cellStyleXfs>
  <cellXfs count="5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0" fontId="17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6" fillId="0" borderId="0" xfId="0" applyNumberFormat="1" applyFont="1"/>
    <xf numFmtId="0" fontId="18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/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15" fillId="0" borderId="4" xfId="0" applyFont="1" applyBorder="1" applyAlignment="1">
      <alignment wrapText="1"/>
    </xf>
    <xf numFmtId="164" fontId="15" fillId="0" borderId="4" xfId="0" applyNumberFormat="1" applyFont="1" applyBorder="1"/>
  </cellXfs>
  <cellStyles count="8">
    <cellStyle name="Обычный" xfId="0" builtinId="0"/>
    <cellStyle name="Обычный 2" xfId="2"/>
    <cellStyle name="Обычный 2 2" xfId="6"/>
    <cellStyle name="Обычный 2 3" xfId="4"/>
    <cellStyle name="Обычный 3" xfId="1"/>
    <cellStyle name="Обычный 3 2" xfId="7"/>
    <cellStyle name="Обычный 3 3" xfId="3"/>
    <cellStyle name="Обычный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view="pageBreakPreview" topLeftCell="A7" zoomScaleNormal="100" zoomScaleSheetLayoutView="100" workbookViewId="0">
      <selection activeCell="E9" sqref="E9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1" t="s">
        <v>0</v>
      </c>
      <c r="B1" s="41"/>
      <c r="C1" s="41"/>
      <c r="D1" s="41"/>
      <c r="E1" s="41"/>
      <c r="F1" s="29" t="s">
        <v>74</v>
      </c>
      <c r="G1" s="30" t="str">
        <f>TEXT(F1,"[$-FC19]ДД ММММ")</f>
        <v>16 августа</v>
      </c>
      <c r="H1" s="30" t="str">
        <f>TEXT(F1,"[$-FC19]ДД.ММ.ГГГ \г")</f>
        <v>16.08.2019 г</v>
      </c>
    </row>
    <row r="2" spans="1:9" ht="15.6" x14ac:dyDescent="0.3">
      <c r="A2" s="41" t="str">
        <f>CONCATENATE("с ",G1," по ",G2,"ода")</f>
        <v>с 16 августа по 22 августа 2019 года</v>
      </c>
      <c r="B2" s="41"/>
      <c r="C2" s="41"/>
      <c r="D2" s="41"/>
      <c r="E2" s="41"/>
      <c r="F2" s="29" t="s">
        <v>43</v>
      </c>
      <c r="G2" s="30" t="str">
        <f>TEXT(F2,"[$-FC19]ДД ММММ ГГГ \г")</f>
        <v>22 августа 2019 г</v>
      </c>
      <c r="H2" s="30" t="str">
        <f>TEXT(F2,"[$-FC19]ДД.ММ.ГГГ \г")</f>
        <v>22.08.2019 г</v>
      </c>
      <c r="I2" s="20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2" t="str">
        <f>CONCATENATE("Остатки средств на ",H1,".")</f>
        <v>Остатки средств на 16.08.2019 г.</v>
      </c>
      <c r="B5" s="43"/>
      <c r="C5" s="43"/>
      <c r="D5" s="44"/>
      <c r="E5" s="56">
        <v>1577940.9</v>
      </c>
      <c r="F5" s="20"/>
    </row>
    <row r="6" spans="1:9" x14ac:dyDescent="0.3">
      <c r="A6" s="9"/>
      <c r="B6" s="10"/>
      <c r="C6" s="10"/>
      <c r="D6" s="10"/>
      <c r="E6" s="11"/>
    </row>
    <row r="7" spans="1:9" x14ac:dyDescent="0.3">
      <c r="A7" s="51" t="s">
        <v>2</v>
      </c>
      <c r="B7" s="52"/>
      <c r="C7" s="52"/>
      <c r="D7" s="52"/>
      <c r="E7" s="12"/>
    </row>
    <row r="8" spans="1:9" x14ac:dyDescent="0.3">
      <c r="A8" s="46" t="s">
        <v>3</v>
      </c>
      <c r="B8" s="52"/>
      <c r="C8" s="52"/>
      <c r="D8" s="52"/>
      <c r="E8" s="8">
        <f>E34-E9</f>
        <v>396085.09126999998</v>
      </c>
    </row>
    <row r="9" spans="1:9" s="53" customFormat="1" x14ac:dyDescent="0.3">
      <c r="A9" s="46" t="s">
        <v>4</v>
      </c>
      <c r="B9" s="52"/>
      <c r="C9" s="52"/>
      <c r="D9" s="52"/>
      <c r="E9" s="54">
        <f>SUM(E10:E33)</f>
        <v>89089.699999999983</v>
      </c>
    </row>
    <row r="10" spans="1:9" s="53" customFormat="1" ht="29.4" customHeight="1" x14ac:dyDescent="0.3">
      <c r="A10" s="46" t="s">
        <v>95</v>
      </c>
      <c r="B10" s="52"/>
      <c r="C10" s="52"/>
      <c r="D10" s="52"/>
      <c r="E10" s="54">
        <v>45878</v>
      </c>
    </row>
    <row r="11" spans="1:9" s="53" customFormat="1" x14ac:dyDescent="0.3">
      <c r="A11" s="46" t="s">
        <v>75</v>
      </c>
      <c r="B11" s="52"/>
      <c r="C11" s="52"/>
      <c r="D11" s="52"/>
      <c r="E11" s="54">
        <v>1740.1</v>
      </c>
    </row>
    <row r="12" spans="1:9" s="53" customFormat="1" ht="26.4" customHeight="1" x14ac:dyDescent="0.3">
      <c r="A12" s="46" t="s">
        <v>76</v>
      </c>
      <c r="B12" s="52"/>
      <c r="C12" s="52"/>
      <c r="D12" s="52"/>
      <c r="E12" s="54">
        <v>165.1</v>
      </c>
    </row>
    <row r="13" spans="1:9" s="53" customFormat="1" ht="18.600000000000001" customHeight="1" x14ac:dyDescent="0.3">
      <c r="A13" s="46" t="s">
        <v>77</v>
      </c>
      <c r="B13" s="52"/>
      <c r="C13" s="52"/>
      <c r="D13" s="52"/>
      <c r="E13" s="54">
        <v>1016.3</v>
      </c>
    </row>
    <row r="14" spans="1:9" s="53" customFormat="1" ht="26.4" customHeight="1" x14ac:dyDescent="0.3">
      <c r="A14" s="46" t="s">
        <v>78</v>
      </c>
      <c r="B14" s="52"/>
      <c r="C14" s="52"/>
      <c r="D14" s="52"/>
      <c r="E14" s="54">
        <v>0.8</v>
      </c>
    </row>
    <row r="15" spans="1:9" s="53" customFormat="1" ht="27.6" customHeight="1" x14ac:dyDescent="0.3">
      <c r="A15" s="46" t="s">
        <v>79</v>
      </c>
      <c r="B15" s="52"/>
      <c r="C15" s="52"/>
      <c r="D15" s="52"/>
      <c r="E15" s="54">
        <v>3325.5</v>
      </c>
    </row>
    <row r="16" spans="1:9" s="53" customFormat="1" ht="29.4" customHeight="1" x14ac:dyDescent="0.3">
      <c r="A16" s="46" t="s">
        <v>80</v>
      </c>
      <c r="B16" s="52"/>
      <c r="C16" s="52"/>
      <c r="D16" s="52"/>
      <c r="E16" s="54">
        <v>70.400000000000006</v>
      </c>
    </row>
    <row r="17" spans="1:5" s="53" customFormat="1" ht="55.8" customHeight="1" x14ac:dyDescent="0.3">
      <c r="A17" s="46" t="s">
        <v>96</v>
      </c>
      <c r="B17" s="52"/>
      <c r="C17" s="52"/>
      <c r="D17" s="52"/>
      <c r="E17" s="54">
        <v>414.1</v>
      </c>
    </row>
    <row r="18" spans="1:5" s="53" customFormat="1" x14ac:dyDescent="0.3">
      <c r="A18" s="46" t="s">
        <v>81</v>
      </c>
      <c r="B18" s="52"/>
      <c r="C18" s="52"/>
      <c r="D18" s="52"/>
      <c r="E18" s="54">
        <v>214.4</v>
      </c>
    </row>
    <row r="19" spans="1:5" s="53" customFormat="1" x14ac:dyDescent="0.3">
      <c r="A19" s="46" t="s">
        <v>82</v>
      </c>
      <c r="B19" s="52"/>
      <c r="C19" s="52"/>
      <c r="D19" s="52"/>
      <c r="E19" s="54">
        <v>434.8</v>
      </c>
    </row>
    <row r="20" spans="1:5" s="53" customFormat="1" ht="55.2" customHeight="1" x14ac:dyDescent="0.3">
      <c r="A20" s="46" t="s">
        <v>83</v>
      </c>
      <c r="B20" s="52"/>
      <c r="C20" s="52"/>
      <c r="D20" s="52"/>
      <c r="E20" s="54">
        <v>6559.6</v>
      </c>
    </row>
    <row r="21" spans="1:5" s="53" customFormat="1" ht="45" customHeight="1" x14ac:dyDescent="0.3">
      <c r="A21" s="46" t="s">
        <v>84</v>
      </c>
      <c r="B21" s="52"/>
      <c r="C21" s="52"/>
      <c r="D21" s="52"/>
      <c r="E21" s="54">
        <v>517.5</v>
      </c>
    </row>
    <row r="22" spans="1:5" s="53" customFormat="1" ht="43.2" customHeight="1" x14ac:dyDescent="0.3">
      <c r="A22" s="46" t="s">
        <v>85</v>
      </c>
      <c r="B22" s="52"/>
      <c r="C22" s="52"/>
      <c r="D22" s="52"/>
      <c r="E22" s="54">
        <v>74.7</v>
      </c>
    </row>
    <row r="23" spans="1:5" s="53" customFormat="1" ht="27" customHeight="1" x14ac:dyDescent="0.3">
      <c r="A23" s="46" t="s">
        <v>86</v>
      </c>
      <c r="B23" s="52"/>
      <c r="C23" s="52"/>
      <c r="D23" s="52"/>
      <c r="E23" s="54">
        <v>8261.1</v>
      </c>
    </row>
    <row r="24" spans="1:5" s="53" customFormat="1" x14ac:dyDescent="0.3">
      <c r="A24" s="46" t="s">
        <v>87</v>
      </c>
      <c r="B24" s="52"/>
      <c r="C24" s="52"/>
      <c r="D24" s="52"/>
      <c r="E24" s="54">
        <v>2784.9</v>
      </c>
    </row>
    <row r="25" spans="1:5" s="53" customFormat="1" ht="46.2" customHeight="1" x14ac:dyDescent="0.3">
      <c r="A25" s="46" t="s">
        <v>88</v>
      </c>
      <c r="B25" s="52"/>
      <c r="C25" s="52"/>
      <c r="D25" s="52"/>
      <c r="E25" s="54">
        <v>1200</v>
      </c>
    </row>
    <row r="26" spans="1:5" s="53" customFormat="1" x14ac:dyDescent="0.3">
      <c r="A26" s="46" t="s">
        <v>89</v>
      </c>
      <c r="B26" s="52"/>
      <c r="C26" s="52"/>
      <c r="D26" s="52"/>
      <c r="E26" s="54">
        <v>0.1</v>
      </c>
    </row>
    <row r="27" spans="1:5" s="53" customFormat="1" ht="40.200000000000003" customHeight="1" x14ac:dyDescent="0.3">
      <c r="A27" s="46" t="s">
        <v>97</v>
      </c>
      <c r="B27" s="52"/>
      <c r="C27" s="52"/>
      <c r="D27" s="52"/>
      <c r="E27" s="54">
        <f>1298.4+390.3</f>
        <v>1688.7</v>
      </c>
    </row>
    <row r="28" spans="1:5" s="53" customFormat="1" ht="31.8" customHeight="1" x14ac:dyDescent="0.3">
      <c r="A28" s="46" t="s">
        <v>90</v>
      </c>
      <c r="B28" s="52"/>
      <c r="C28" s="52"/>
      <c r="D28" s="52"/>
      <c r="E28" s="54">
        <v>31.4</v>
      </c>
    </row>
    <row r="29" spans="1:5" s="53" customFormat="1" ht="28.8" customHeight="1" x14ac:dyDescent="0.3">
      <c r="A29" s="46" t="s">
        <v>91</v>
      </c>
      <c r="B29" s="52"/>
      <c r="C29" s="52"/>
      <c r="D29" s="52"/>
      <c r="E29" s="54">
        <v>376</v>
      </c>
    </row>
    <row r="30" spans="1:5" s="53" customFormat="1" ht="28.2" customHeight="1" x14ac:dyDescent="0.3">
      <c r="A30" s="46" t="s">
        <v>92</v>
      </c>
      <c r="B30" s="52"/>
      <c r="C30" s="52"/>
      <c r="D30" s="52"/>
      <c r="E30" s="54">
        <v>1608.9</v>
      </c>
    </row>
    <row r="31" spans="1:5" s="53" customFormat="1" x14ac:dyDescent="0.3">
      <c r="A31" s="46" t="s">
        <v>98</v>
      </c>
      <c r="B31" s="52"/>
      <c r="C31" s="52"/>
      <c r="D31" s="52"/>
      <c r="E31" s="54">
        <v>3150.7</v>
      </c>
    </row>
    <row r="32" spans="1:5" s="53" customFormat="1" ht="27" customHeight="1" x14ac:dyDescent="0.3">
      <c r="A32" s="46" t="s">
        <v>93</v>
      </c>
      <c r="B32" s="52"/>
      <c r="C32" s="52"/>
      <c r="D32" s="52"/>
      <c r="E32" s="54">
        <v>2419.6999999999998</v>
      </c>
    </row>
    <row r="33" spans="1:5" s="53" customFormat="1" ht="42" customHeight="1" x14ac:dyDescent="0.3">
      <c r="A33" s="46" t="s">
        <v>94</v>
      </c>
      <c r="B33" s="52"/>
      <c r="C33" s="52"/>
      <c r="D33" s="52"/>
      <c r="E33" s="54">
        <v>7156.9</v>
      </c>
    </row>
    <row r="34" spans="1:5" s="53" customFormat="1" x14ac:dyDescent="0.3">
      <c r="A34" s="45" t="s">
        <v>5</v>
      </c>
      <c r="B34" s="46"/>
      <c r="C34" s="46"/>
      <c r="D34" s="46"/>
      <c r="E34" s="55">
        <f>'Муниципальные районы'!B17+'Муниципальные районы'!B18-Учреждения!E5</f>
        <v>485174.79126999993</v>
      </c>
    </row>
    <row r="35" spans="1:5" x14ac:dyDescent="0.3">
      <c r="A35" s="13"/>
      <c r="B35" s="14"/>
      <c r="C35" s="14"/>
      <c r="D35" s="6"/>
      <c r="E35" s="15"/>
    </row>
    <row r="36" spans="1:5" x14ac:dyDescent="0.3">
      <c r="A36" s="47" t="s">
        <v>14</v>
      </c>
      <c r="B36" s="49" t="s">
        <v>6</v>
      </c>
      <c r="C36" s="50" t="s">
        <v>7</v>
      </c>
      <c r="D36" s="50"/>
      <c r="E36" s="50"/>
    </row>
    <row r="37" spans="1:5" ht="82.8" x14ac:dyDescent="0.3">
      <c r="A37" s="48"/>
      <c r="B37" s="49"/>
      <c r="C37" s="16" t="s">
        <v>8</v>
      </c>
      <c r="D37" s="16" t="s">
        <v>9</v>
      </c>
      <c r="E37" s="16" t="s">
        <v>10</v>
      </c>
    </row>
    <row r="38" spans="1:5" x14ac:dyDescent="0.3">
      <c r="A38" s="19" t="s">
        <v>44</v>
      </c>
      <c r="B38" s="17">
        <v>3344.97984</v>
      </c>
      <c r="C38" s="17"/>
      <c r="D38" s="17"/>
      <c r="E38" s="17"/>
    </row>
    <row r="39" spans="1:5" ht="27.6" x14ac:dyDescent="0.3">
      <c r="A39" s="19" t="s">
        <v>45</v>
      </c>
      <c r="B39" s="17">
        <v>44756.602330000002</v>
      </c>
      <c r="C39" s="17">
        <v>903.79089999999997</v>
      </c>
      <c r="D39" s="17"/>
      <c r="E39" s="17"/>
    </row>
    <row r="40" spans="1:5" x14ac:dyDescent="0.3">
      <c r="A40" s="19" t="s">
        <v>46</v>
      </c>
      <c r="B40" s="17">
        <v>321.59634999999997</v>
      </c>
      <c r="C40" s="17"/>
      <c r="D40" s="17"/>
      <c r="E40" s="17"/>
    </row>
    <row r="41" spans="1:5" x14ac:dyDescent="0.3">
      <c r="A41" s="19" t="s">
        <v>47</v>
      </c>
      <c r="B41" s="17">
        <v>11.538500000000001</v>
      </c>
      <c r="C41" s="17"/>
      <c r="D41" s="17"/>
      <c r="E41" s="17"/>
    </row>
    <row r="42" spans="1:5" ht="27.6" x14ac:dyDescent="0.3">
      <c r="A42" s="19" t="s">
        <v>48</v>
      </c>
      <c r="B42" s="17">
        <v>26836.73675</v>
      </c>
      <c r="C42" s="17"/>
      <c r="D42" s="17"/>
      <c r="E42" s="17">
        <v>2907.6903900000002</v>
      </c>
    </row>
    <row r="43" spans="1:5" x14ac:dyDescent="0.3">
      <c r="A43" s="19" t="s">
        <v>49</v>
      </c>
      <c r="B43" s="17">
        <v>10</v>
      </c>
      <c r="C43" s="17"/>
      <c r="D43" s="17"/>
      <c r="E43" s="17"/>
    </row>
    <row r="44" spans="1:5" x14ac:dyDescent="0.3">
      <c r="A44" s="19" t="s">
        <v>50</v>
      </c>
      <c r="B44" s="17">
        <v>6744.5865400000002</v>
      </c>
      <c r="C44" s="17"/>
      <c r="D44" s="17"/>
      <c r="E44" s="17"/>
    </row>
    <row r="45" spans="1:5" x14ac:dyDescent="0.3">
      <c r="A45" s="19" t="s">
        <v>51</v>
      </c>
      <c r="B45" s="17">
        <v>6840.3348400000004</v>
      </c>
      <c r="C45" s="17"/>
      <c r="D45" s="17"/>
      <c r="E45" s="17"/>
    </row>
    <row r="46" spans="1:5" x14ac:dyDescent="0.3">
      <c r="A46" s="19" t="s">
        <v>52</v>
      </c>
      <c r="B46" s="17">
        <v>38912.987079999999</v>
      </c>
      <c r="C46" s="17"/>
      <c r="D46" s="17"/>
      <c r="E46" s="17">
        <v>1962.4901600000001</v>
      </c>
    </row>
    <row r="47" spans="1:5" x14ac:dyDescent="0.3">
      <c r="A47" s="19" t="s">
        <v>53</v>
      </c>
      <c r="B47" s="17">
        <v>8544.6843900000003</v>
      </c>
      <c r="C47" s="17">
        <v>2560</v>
      </c>
      <c r="D47" s="17">
        <v>1443</v>
      </c>
      <c r="E47" s="17">
        <v>4472.6918999999998</v>
      </c>
    </row>
    <row r="48" spans="1:5" x14ac:dyDescent="0.3">
      <c r="A48" s="19" t="s">
        <v>54</v>
      </c>
      <c r="B48" s="17">
        <v>2045.9780000000001</v>
      </c>
      <c r="C48" s="17"/>
      <c r="D48" s="17"/>
      <c r="E48" s="17"/>
    </row>
    <row r="49" spans="1:5" ht="27.6" x14ac:dyDescent="0.3">
      <c r="A49" s="19" t="s">
        <v>55</v>
      </c>
      <c r="B49" s="17">
        <v>17006.36</v>
      </c>
      <c r="C49" s="17">
        <v>15500</v>
      </c>
      <c r="D49" s="17"/>
      <c r="E49" s="17"/>
    </row>
    <row r="50" spans="1:5" x14ac:dyDescent="0.3">
      <c r="A50" s="19" t="s">
        <v>56</v>
      </c>
      <c r="B50" s="17">
        <v>463.85577999999998</v>
      </c>
      <c r="C50" s="17"/>
      <c r="D50" s="17"/>
      <c r="E50" s="17"/>
    </row>
    <row r="51" spans="1:5" x14ac:dyDescent="0.3">
      <c r="A51" s="19" t="s">
        <v>57</v>
      </c>
      <c r="B51" s="17">
        <v>-129.28386</v>
      </c>
      <c r="C51" s="17"/>
      <c r="D51" s="17"/>
      <c r="E51" s="17"/>
    </row>
    <row r="52" spans="1:5" ht="27.6" x14ac:dyDescent="0.3">
      <c r="A52" s="19" t="s">
        <v>58</v>
      </c>
      <c r="B52" s="17">
        <v>7018.2555599999996</v>
      </c>
      <c r="C52" s="17">
        <v>2176</v>
      </c>
      <c r="D52" s="17">
        <v>288</v>
      </c>
      <c r="E52" s="17">
        <v>2693.6069600000001</v>
      </c>
    </row>
    <row r="53" spans="1:5" x14ac:dyDescent="0.3">
      <c r="A53" s="19" t="s">
        <v>59</v>
      </c>
      <c r="B53" s="17">
        <v>37134.31106</v>
      </c>
      <c r="C53" s="17"/>
      <c r="D53" s="17"/>
      <c r="E53" s="17"/>
    </row>
    <row r="54" spans="1:5" x14ac:dyDescent="0.3">
      <c r="A54" s="19" t="s">
        <v>60</v>
      </c>
      <c r="B54" s="17">
        <v>4402.2</v>
      </c>
      <c r="C54" s="17">
        <v>1500</v>
      </c>
      <c r="D54" s="17">
        <v>1500</v>
      </c>
      <c r="E54" s="17"/>
    </row>
    <row r="55" spans="1:5" x14ac:dyDescent="0.3">
      <c r="A55" s="19" t="s">
        <v>61</v>
      </c>
      <c r="B55" s="17">
        <v>20</v>
      </c>
      <c r="C55" s="17"/>
      <c r="D55" s="17"/>
      <c r="E55" s="17"/>
    </row>
    <row r="56" spans="1:5" x14ac:dyDescent="0.3">
      <c r="A56" s="19" t="s">
        <v>62</v>
      </c>
      <c r="B56" s="17">
        <v>150.58799999999999</v>
      </c>
      <c r="C56" s="17">
        <v>150</v>
      </c>
      <c r="D56" s="17"/>
      <c r="E56" s="17"/>
    </row>
    <row r="57" spans="1:5" x14ac:dyDescent="0.3">
      <c r="A57" s="19" t="s">
        <v>63</v>
      </c>
      <c r="B57" s="17">
        <v>17.68629</v>
      </c>
      <c r="C57" s="17"/>
      <c r="D57" s="17"/>
      <c r="E57" s="17"/>
    </row>
    <row r="58" spans="1:5" x14ac:dyDescent="0.3">
      <c r="A58" s="19" t="s">
        <v>64</v>
      </c>
      <c r="B58" s="17">
        <v>297830.08341000002</v>
      </c>
      <c r="C58" s="17"/>
      <c r="D58" s="17"/>
      <c r="E58" s="17"/>
    </row>
    <row r="59" spans="1:5" ht="27.6" x14ac:dyDescent="0.3">
      <c r="A59" s="19" t="s">
        <v>65</v>
      </c>
      <c r="B59" s="17">
        <v>11</v>
      </c>
      <c r="C59" s="17"/>
      <c r="D59" s="17"/>
      <c r="E59" s="17"/>
    </row>
    <row r="60" spans="1:5" x14ac:dyDescent="0.3">
      <c r="A60" s="19" t="s">
        <v>66</v>
      </c>
      <c r="B60" s="17">
        <v>37.590679999999999</v>
      </c>
      <c r="C60" s="17"/>
      <c r="D60" s="17"/>
      <c r="E60" s="17"/>
    </row>
    <row r="61" spans="1:5" x14ac:dyDescent="0.3">
      <c r="A61" s="19" t="s">
        <v>67</v>
      </c>
      <c r="B61" s="17">
        <v>5083.9207100000003</v>
      </c>
      <c r="C61" s="17">
        <v>2500</v>
      </c>
      <c r="D61" s="17"/>
      <c r="E61" s="17"/>
    </row>
    <row r="62" spans="1:5" x14ac:dyDescent="0.3">
      <c r="A62" s="19" t="s">
        <v>68</v>
      </c>
      <c r="B62" s="17">
        <v>272</v>
      </c>
      <c r="C62" s="17">
        <v>192</v>
      </c>
      <c r="D62" s="17"/>
      <c r="E62" s="17"/>
    </row>
    <row r="63" spans="1:5" x14ac:dyDescent="0.3">
      <c r="A63" s="19" t="s">
        <v>69</v>
      </c>
      <c r="B63" s="17">
        <v>26.634270000000001</v>
      </c>
      <c r="C63" s="17"/>
      <c r="D63" s="17"/>
      <c r="E63" s="17"/>
    </row>
    <row r="64" spans="1:5" x14ac:dyDescent="0.3">
      <c r="A64" s="19" t="s">
        <v>70</v>
      </c>
      <c r="B64" s="17">
        <v>6548.8966099999998</v>
      </c>
      <c r="C64" s="17"/>
      <c r="D64" s="17"/>
      <c r="E64" s="17"/>
    </row>
    <row r="65" spans="1:5" x14ac:dyDescent="0.3">
      <c r="A65" s="19" t="s">
        <v>71</v>
      </c>
      <c r="B65" s="17">
        <v>60</v>
      </c>
      <c r="C65" s="17">
        <v>50</v>
      </c>
      <c r="D65" s="17"/>
      <c r="E65" s="17"/>
    </row>
    <row r="66" spans="1:5" ht="27.6" x14ac:dyDescent="0.3">
      <c r="A66" s="19" t="s">
        <v>72</v>
      </c>
      <c r="B66" s="17">
        <v>239.49950999999999</v>
      </c>
      <c r="C66" s="17"/>
      <c r="D66" s="17"/>
      <c r="E66" s="17"/>
    </row>
    <row r="67" spans="1:5" x14ac:dyDescent="0.3">
      <c r="A67" s="21" t="s">
        <v>73</v>
      </c>
      <c r="B67" s="18">
        <v>514563.62264000002</v>
      </c>
      <c r="C67" s="18">
        <v>25531.7909</v>
      </c>
      <c r="D67" s="18">
        <v>3231</v>
      </c>
      <c r="E67" s="18">
        <v>12036.47941</v>
      </c>
    </row>
  </sheetData>
  <mergeCells count="34">
    <mergeCell ref="A31:D31"/>
    <mergeCell ref="A32:D32"/>
    <mergeCell ref="A33:D33"/>
    <mergeCell ref="A34:D34"/>
    <mergeCell ref="A27:D27"/>
    <mergeCell ref="A28:D28"/>
    <mergeCell ref="A29:D29"/>
    <mergeCell ref="A30:D30"/>
    <mergeCell ref="A22:D22"/>
    <mergeCell ref="A23:D23"/>
    <mergeCell ref="A24:D24"/>
    <mergeCell ref="A25:D25"/>
    <mergeCell ref="A26:D26"/>
    <mergeCell ref="A17:D17"/>
    <mergeCell ref="A18:D18"/>
    <mergeCell ref="A19:D19"/>
    <mergeCell ref="A20:D20"/>
    <mergeCell ref="A21:D21"/>
    <mergeCell ref="A1:E1"/>
    <mergeCell ref="A2:E2"/>
    <mergeCell ref="A5:D5"/>
    <mergeCell ref="A10:D10"/>
    <mergeCell ref="A36:A37"/>
    <mergeCell ref="B36:B37"/>
    <mergeCell ref="C36:E36"/>
    <mergeCell ref="A7:D7"/>
    <mergeCell ref="A8:D8"/>
    <mergeCell ref="A9:D9"/>
    <mergeCell ref="A11:D11"/>
    <mergeCell ref="A12:D12"/>
    <mergeCell ref="A13:D13"/>
    <mergeCell ref="A14:D14"/>
    <mergeCell ref="A15:D15"/>
    <mergeCell ref="A16:D16"/>
  </mergeCells>
  <pageMargins left="0.70866141732283472" right="0.36" top="0.42" bottom="0.35" header="0.31496062992125984" footer="0.2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view="pageBreakPreview" topLeftCell="A16" zoomScaleNormal="100" zoomScaleSheetLayoutView="100" workbookViewId="0">
      <selection activeCell="B19" sqref="B19"/>
    </sheetView>
  </sheetViews>
  <sheetFormatPr defaultRowHeight="14.4" x14ac:dyDescent="0.3"/>
  <cols>
    <col min="1" max="1" width="38.33203125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3.88671875" customWidth="1"/>
    <col min="7" max="7" width="13.77734375" customWidth="1"/>
    <col min="8" max="8" width="13.88671875" customWidth="1"/>
    <col min="9" max="9" width="10.88671875" customWidth="1"/>
    <col min="10" max="10" width="12.6640625" customWidth="1"/>
    <col min="11" max="11" width="11" customWidth="1"/>
    <col min="12" max="13" width="11.88671875" customWidth="1"/>
    <col min="14" max="14" width="11.109375" customWidth="1"/>
    <col min="15" max="15" width="11.5546875" customWidth="1"/>
    <col min="16" max="16" width="9.6640625" customWidth="1"/>
  </cols>
  <sheetData>
    <row r="1" spans="1:20" s="27" customFormat="1" ht="15.6" x14ac:dyDescent="0.3">
      <c r="A1" s="39" t="s">
        <v>43</v>
      </c>
      <c r="C1" s="28" t="s">
        <v>13</v>
      </c>
    </row>
    <row r="2" spans="1:20" x14ac:dyDescent="0.3">
      <c r="A2" s="34" t="str">
        <f>TEXT(EndData2,"[$-FC19]ДД.ММ.ГГГ")</f>
        <v>22.08.2019</v>
      </c>
      <c r="B2" s="34">
        <f>A2+1</f>
        <v>43700</v>
      </c>
      <c r="C2" s="40" t="str">
        <f>TEXT(B2,"[$-FC19]ДД.ММ.ГГГ")</f>
        <v>23.08.2019</v>
      </c>
      <c r="P2" s="25" t="s">
        <v>12</v>
      </c>
    </row>
    <row r="3" spans="1:20" s="26" customFormat="1" ht="51.75" customHeight="1" x14ac:dyDescent="0.25">
      <c r="A3" s="33" t="s">
        <v>15</v>
      </c>
      <c r="B3" s="38" t="s">
        <v>16</v>
      </c>
      <c r="C3" s="35" t="s">
        <v>17</v>
      </c>
      <c r="D3" s="35" t="s">
        <v>18</v>
      </c>
      <c r="E3" s="35" t="s">
        <v>19</v>
      </c>
      <c r="F3" s="35" t="s">
        <v>20</v>
      </c>
      <c r="G3" s="35" t="s">
        <v>21</v>
      </c>
      <c r="H3" s="35" t="s">
        <v>22</v>
      </c>
      <c r="I3" s="35" t="s">
        <v>23</v>
      </c>
      <c r="J3" s="35" t="s">
        <v>24</v>
      </c>
      <c r="K3" s="35" t="s">
        <v>25</v>
      </c>
      <c r="L3" s="35" t="s">
        <v>26</v>
      </c>
      <c r="M3" s="35" t="s">
        <v>27</v>
      </c>
      <c r="N3" s="35" t="s">
        <v>28</v>
      </c>
      <c r="O3" s="35" t="s">
        <v>29</v>
      </c>
      <c r="P3" s="22" t="s">
        <v>11</v>
      </c>
    </row>
    <row r="4" spans="1:20" ht="106.2" x14ac:dyDescent="0.3">
      <c r="A4" s="23" t="s">
        <v>31</v>
      </c>
      <c r="B4" s="36">
        <v>8115.0599499999998</v>
      </c>
      <c r="C4" s="36">
        <v>324.97394000000003</v>
      </c>
      <c r="D4" s="36"/>
      <c r="E4" s="36"/>
      <c r="F4" s="36"/>
      <c r="G4" s="36"/>
      <c r="H4" s="36"/>
      <c r="I4" s="36"/>
      <c r="J4" s="36">
        <v>2190.3084600000002</v>
      </c>
      <c r="K4" s="36">
        <v>334.05398000000002</v>
      </c>
      <c r="L4" s="36"/>
      <c r="M4" s="36"/>
      <c r="N4" s="36">
        <v>320</v>
      </c>
      <c r="O4" s="36"/>
      <c r="P4" s="24">
        <v>11284.39633</v>
      </c>
      <c r="Q4" s="25"/>
      <c r="R4" s="25"/>
      <c r="S4" s="25"/>
      <c r="T4" s="25"/>
    </row>
    <row r="5" spans="1:20" ht="40.200000000000003" x14ac:dyDescent="0.3">
      <c r="A5" s="23" t="s">
        <v>32</v>
      </c>
      <c r="B5" s="36"/>
      <c r="C5" s="36">
        <v>6779.2410399999999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24">
        <v>6779.2410399999999</v>
      </c>
      <c r="Q5" s="25"/>
      <c r="R5" s="25"/>
      <c r="S5" s="25"/>
      <c r="T5" s="25"/>
    </row>
    <row r="6" spans="1:20" ht="159" x14ac:dyDescent="0.3">
      <c r="A6" s="23" t="s">
        <v>33</v>
      </c>
      <c r="B6" s="36">
        <v>19937.196199999998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24">
        <v>19937.196199999998</v>
      </c>
      <c r="Q6" s="25"/>
      <c r="R6" s="25"/>
      <c r="S6" s="25"/>
      <c r="T6" s="25"/>
    </row>
    <row r="7" spans="1:20" ht="119.4" x14ac:dyDescent="0.3">
      <c r="A7" s="23" t="s">
        <v>34</v>
      </c>
      <c r="B7" s="36">
        <v>15858.762290000001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24">
        <v>15858.762290000001</v>
      </c>
      <c r="Q7" s="25"/>
      <c r="R7" s="25"/>
      <c r="S7" s="25"/>
      <c r="T7" s="25"/>
    </row>
    <row r="8" spans="1:20" ht="93" x14ac:dyDescent="0.3">
      <c r="A8" s="23" t="s">
        <v>35</v>
      </c>
      <c r="B8" s="36">
        <v>172.01767000000001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24">
        <v>172.01767000000001</v>
      </c>
      <c r="Q8" s="25"/>
      <c r="R8" s="25"/>
      <c r="S8" s="25"/>
      <c r="T8" s="25"/>
    </row>
    <row r="9" spans="1:20" ht="66.599999999999994" x14ac:dyDescent="0.3">
      <c r="A9" s="23" t="s">
        <v>36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>
        <v>49.35</v>
      </c>
      <c r="O9" s="36"/>
      <c r="P9" s="24">
        <v>49.35</v>
      </c>
      <c r="Q9" s="25"/>
      <c r="R9" s="25"/>
      <c r="S9" s="25"/>
      <c r="T9" s="25"/>
    </row>
    <row r="10" spans="1:20" ht="159" x14ac:dyDescent="0.3">
      <c r="A10" s="23" t="s">
        <v>37</v>
      </c>
      <c r="B10" s="36"/>
      <c r="C10" s="36">
        <v>254.4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24">
        <v>254.4</v>
      </c>
      <c r="Q10" s="25"/>
      <c r="R10" s="25"/>
      <c r="S10" s="25"/>
      <c r="T10" s="25"/>
    </row>
    <row r="11" spans="1:20" ht="53.4" x14ac:dyDescent="0.3">
      <c r="A11" s="23" t="s">
        <v>38</v>
      </c>
      <c r="B11" s="36"/>
      <c r="C11" s="36">
        <v>3423.17839</v>
      </c>
      <c r="D11" s="36">
        <v>1711.587</v>
      </c>
      <c r="E11" s="36"/>
      <c r="F11" s="36"/>
      <c r="G11" s="36">
        <v>1711.587</v>
      </c>
      <c r="H11" s="36">
        <v>1711.587</v>
      </c>
      <c r="I11" s="36"/>
      <c r="J11" s="36"/>
      <c r="K11" s="36"/>
      <c r="L11" s="36"/>
      <c r="M11" s="36"/>
      <c r="N11" s="36"/>
      <c r="O11" s="36"/>
      <c r="P11" s="24">
        <v>8557.9393899999995</v>
      </c>
      <c r="Q11" s="25"/>
      <c r="R11" s="25"/>
      <c r="S11" s="25"/>
      <c r="T11" s="25"/>
    </row>
    <row r="12" spans="1:20" ht="27" x14ac:dyDescent="0.3">
      <c r="A12" s="23" t="s">
        <v>39</v>
      </c>
      <c r="B12" s="36"/>
      <c r="C12" s="36"/>
      <c r="D12" s="36"/>
      <c r="E12" s="36"/>
      <c r="F12" s="36"/>
      <c r="G12" s="36"/>
      <c r="H12" s="36"/>
      <c r="I12" s="36"/>
      <c r="J12" s="36">
        <v>259.11</v>
      </c>
      <c r="K12" s="36"/>
      <c r="L12" s="36"/>
      <c r="M12" s="36"/>
      <c r="N12" s="36"/>
      <c r="O12" s="36"/>
      <c r="P12" s="24">
        <v>259.11</v>
      </c>
      <c r="Q12" s="25"/>
      <c r="R12" s="25"/>
      <c r="S12" s="25"/>
      <c r="T12" s="25"/>
    </row>
    <row r="13" spans="1:20" ht="40.200000000000003" x14ac:dyDescent="0.3">
      <c r="A13" s="23" t="s">
        <v>40</v>
      </c>
      <c r="B13" s="36"/>
      <c r="C13" s="36"/>
      <c r="D13" s="36"/>
      <c r="E13" s="36"/>
      <c r="F13" s="36"/>
      <c r="G13" s="36"/>
      <c r="H13" s="36"/>
      <c r="I13" s="36"/>
      <c r="J13" s="36"/>
      <c r="K13" s="36">
        <v>25.425000000000001</v>
      </c>
      <c r="L13" s="36"/>
      <c r="M13" s="36"/>
      <c r="N13" s="36"/>
      <c r="O13" s="36">
        <v>19.350000000000001</v>
      </c>
      <c r="P13" s="24">
        <v>44.774999999999999</v>
      </c>
      <c r="Q13" s="25"/>
      <c r="R13" s="25"/>
      <c r="S13" s="25"/>
      <c r="T13" s="25"/>
    </row>
    <row r="14" spans="1:20" ht="27" x14ac:dyDescent="0.3">
      <c r="A14" s="23" t="s">
        <v>41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>
        <v>61.680709999999998</v>
      </c>
      <c r="O14" s="36"/>
      <c r="P14" s="24">
        <v>61.680709999999998</v>
      </c>
      <c r="Q14" s="25"/>
      <c r="R14" s="25"/>
      <c r="S14" s="25"/>
      <c r="T14" s="25"/>
    </row>
    <row r="15" spans="1:20" x14ac:dyDescent="0.3">
      <c r="A15" s="31" t="s">
        <v>42</v>
      </c>
      <c r="B15" s="37">
        <v>44083.036110000001</v>
      </c>
      <c r="C15" s="37">
        <v>10781.793369999999</v>
      </c>
      <c r="D15" s="37">
        <v>1711.587</v>
      </c>
      <c r="E15" s="37"/>
      <c r="F15" s="37"/>
      <c r="G15" s="37">
        <v>1711.587</v>
      </c>
      <c r="H15" s="37">
        <v>1711.587</v>
      </c>
      <c r="I15" s="37"/>
      <c r="J15" s="37">
        <v>2449.4184599999999</v>
      </c>
      <c r="K15" s="37">
        <v>359.47897999999998</v>
      </c>
      <c r="L15" s="37"/>
      <c r="M15" s="37"/>
      <c r="N15" s="37">
        <v>431.03071</v>
      </c>
      <c r="O15" s="37">
        <v>19.350000000000001</v>
      </c>
      <c r="P15" s="24">
        <v>63258.868629999997</v>
      </c>
      <c r="Q15" s="32"/>
      <c r="R15" s="32"/>
      <c r="S15" s="32"/>
      <c r="T15" s="32"/>
    </row>
    <row r="17" spans="1:2" x14ac:dyDescent="0.3">
      <c r="A17" s="57" t="s">
        <v>30</v>
      </c>
      <c r="B17" s="58">
        <f>Учреждения!B67+'Муниципальные районы'!P15</f>
        <v>577822.49127</v>
      </c>
    </row>
    <row r="18" spans="1:2" ht="32.25" customHeight="1" x14ac:dyDescent="0.3">
      <c r="A18" s="57" t="str">
        <f>CONCATENATE("Остатки бюджетных средств на ",C2,"г.")</f>
        <v>Остатки бюджетных средств на 23.08.2019г.</v>
      </c>
      <c r="B18" s="58">
        <v>1485293.2</v>
      </c>
    </row>
  </sheetData>
  <pageMargins left="0.23622047244094491" right="0.2" top="0.23" bottom="0.27" header="0.17" footer="0.17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2019-08-27T04:12:33Z</dcterms:modified>
</cp:coreProperties>
</file>