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Учреждения!$33:$34</definedName>
    <definedName name="_xlnm.Print_Area" localSheetId="1">'Муниципальные районы'!$A$1:$P$35</definedName>
    <definedName name="_xlnm.Print_Area" localSheetId="0">Учреждения!$A$1:$E$77</definedName>
  </definedNames>
  <calcPr calcId="162913" refMode="R1C1"/>
</workbook>
</file>

<file path=xl/calcChain.xml><?xml version="1.0" encoding="utf-8"?>
<calcChain xmlns="http://schemas.openxmlformats.org/spreadsheetml/2006/main">
  <c r="B33" i="2" l="1"/>
  <c r="E31" i="1" s="1"/>
  <c r="E9" i="1"/>
  <c r="E8" i="1" l="1"/>
  <c r="A2" i="2"/>
  <c r="B2" i="2" s="1"/>
  <c r="C2" i="2" s="1"/>
  <c r="A3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<sst xmlns="http://schemas.openxmlformats.org/spreadsheetml/2006/main" count="124" uniqueCount="122">
  <si>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</si>
  <si>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</si>
  <si>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</si>
  <si>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</si>
  <si>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</si>
  <si>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</si>
  <si>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</si>
  <si>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</si>
  <si>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</si>
  <si>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</si>
  <si>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</si>
  <si>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</si>
  <si>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</si>
  <si>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</si>
  <si>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</si>
  <si>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</si>
  <si>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</si>
  <si>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</si>
  <si>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</si>
  <si>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</si>
  <si>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</si>
  <si>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</si>
  <si>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</si>
  <si>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</si>
  <si>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</si>
  <si>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</si>
  <si>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</si>
  <si>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</si>
  <si>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</si>
  <si>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</si>
  <si>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</si>
  <si>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</si>
  <si>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</si>
  <si>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</si>
  <si>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</si>
  <si>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</si>
  <si>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</si>
  <si>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</si>
  <si>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</si>
  <si>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</si>
  <si>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</si>
  <si>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</si>
  <si>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</si>
  <si>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</si>
  <si>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</si>
  <si>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</si>
  <si>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</si>
  <si>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</si>
  <si>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</si>
  <si>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</si>
  <si>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</si>
  <si>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</si>
  <si>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</si>
  <si>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</si>
  <si>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</si>
  <si>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</si>
  <si>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приобретение музыкальной аппаратуры для муниципального казенного учреждения культуры «Пенжинский межпоселенческий централизованный культурно-досуговый комплекс» (филиал «село Таловка»)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</si>
  <si>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</si>
  <si>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Всего:</t>
  </si>
  <si>
    <t>05.09.2019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</si>
  <si>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</si>
  <si>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</si>
  <si>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</si>
  <si>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</si>
  <si>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</si>
  <si>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</si>
  <si>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</si>
  <si>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</si>
  <si>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</si>
  <si>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</si>
  <si>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</si>
  <si>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</si>
  <si>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</si>
  <si>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</si>
  <si>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</si>
  <si>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</si>
  <si>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</si>
  <si>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</si>
  <si>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</si>
  <si>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</si>
  <si>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</si>
  <si>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</si>
  <si>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</si>
  <si>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</si>
  <si>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</si>
  <si>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</si>
  <si>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</si>
  <si>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</si>
  <si>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</si>
  <si>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</si>
  <si>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</si>
  <si>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</si>
  <si>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</si>
  <si>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</si>
  <si>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</si>
  <si>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</si>
  <si>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</si>
  <si>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</si>
  <si>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</si>
  <si>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</si>
  <si>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</si>
  <si>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30.08.2019</t>
  </si>
  <si>
    <t>Субвенции на осуществление отдельных полномочий в области лесных отношений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</si>
  <si>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</si>
  <si>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</si>
  <si>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 xml:space="preserve">Иные межбюджетные трансферты на обеспечение членов Совета Федерации и их помощников в субъектах Российской Федерации  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</si>
  <si>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</si>
  <si>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</si>
  <si>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Единая субвенция бюджетам субъектов Российской Федерации и бюджету г. Байконура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</si>
  <si>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</si>
  <si>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Субвенции на оплату жилищно-коммунальных услуг отдельным категориям граждан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</si>
  <si>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</si>
  <si>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Иные межбюджетные трансферты на финансовое обеспечение дорожной деятельности (Иные межбюджетные трансферты, предоставляемые на достижение целевых показателей региональных программ в сфере дорожного хозяйства, предусматривающих осуществление крупных особо важных для социально-экономического развития Российской Федерации проектов (Т1))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</si>
  <si>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</si>
  <si>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</si>
  <si>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</si>
  <si>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</si>
  <si>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на реализацию программ формирования современной городской среды</t>
  </si>
  <si>
    <t>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</si>
  <si>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Субвенции на увеличение площади лесовосстановления</t>
  </si>
  <si>
    <t>Субвенции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</t>
  </si>
  <si>
    <t>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</si>
</sst>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0" fillId="0" borderId="0" applyNumberFormat="0" applyBorder="0" applyAlignment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164" fontId="3" fillId="0" borderId="4" xfId="0" applyNumberFormat="1" applyFont="1" applyBorder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zoomScaleNormal="100" zoomScaleSheetLayoutView="100" workbookViewId="0">
      <selection activeCell="H30" sqref="H3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6" t="s">
        <v>0</v>
      </c>
      <c r="B1" s="46"/>
      <c r="C1" s="46"/>
      <c r="D1" s="46"/>
      <c r="E1" s="46"/>
      <c r="F1" s="30" t="s">
        <v>101</v>
      </c>
      <c r="G1" s="31" t="str">
        <f>TEXT(F1,"[$-FC19]ДД ММММ")</f>
        <v>30 августа</v>
      </c>
      <c r="H1" s="31" t="str">
        <f>TEXT(F1,"[$-FC19]ДД.ММ.ГГГ \г")</f>
        <v>30.08.2019 г</v>
      </c>
    </row>
    <row r="2" spans="1:9" ht="15.6" x14ac:dyDescent="0.3">
      <c r="A2" s="46" t="str">
        <f>CONCATENATE("с ",G1," по ",G2,"ода")</f>
        <v>с 30 августа по 05 сентября 2019 года</v>
      </c>
      <c r="B2" s="46"/>
      <c r="C2" s="46"/>
      <c r="D2" s="46"/>
      <c r="E2" s="46"/>
      <c r="F2" s="30" t="s">
        <v>59</v>
      </c>
      <c r="G2" s="31" t="str">
        <f>TEXT(F2,"[$-FC19]ДД ММММ ГГГ \г")</f>
        <v>05 сентября 2019 г</v>
      </c>
      <c r="H2" s="31" t="str">
        <f>TEXT(F2,"[$-FC19]ДД.ММ.ГГГ \г")</f>
        <v>05.09.2019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7" t="str">
        <f>CONCATENATE("Остатки средств на ",H1,".")</f>
        <v>Остатки средств на 30.08.2019 г.</v>
      </c>
      <c r="B5" s="48"/>
      <c r="C5" s="48"/>
      <c r="D5" s="49"/>
      <c r="E5" s="8">
        <v>1308887.8999999999</v>
      </c>
      <c r="F5" s="21"/>
    </row>
    <row r="6" spans="1:9" x14ac:dyDescent="0.3">
      <c r="A6" s="10"/>
      <c r="B6" s="11"/>
      <c r="C6" s="11"/>
      <c r="D6" s="11"/>
      <c r="E6" s="12"/>
    </row>
    <row r="7" spans="1:9" x14ac:dyDescent="0.3">
      <c r="A7" s="56" t="s">
        <v>2</v>
      </c>
      <c r="B7" s="45"/>
      <c r="C7" s="45"/>
      <c r="D7" s="45"/>
      <c r="E7" s="13"/>
    </row>
    <row r="8" spans="1:9" x14ac:dyDescent="0.3">
      <c r="A8" s="51" t="s">
        <v>3</v>
      </c>
      <c r="B8" s="45"/>
      <c r="C8" s="45"/>
      <c r="D8" s="45"/>
      <c r="E8" s="9">
        <f>E31-E9</f>
        <v>3735509.2945400001</v>
      </c>
    </row>
    <row r="9" spans="1:9" x14ac:dyDescent="0.3">
      <c r="A9" s="44" t="s">
        <v>4</v>
      </c>
      <c r="B9" s="45"/>
      <c r="C9" s="45"/>
      <c r="D9" s="45"/>
      <c r="E9" s="57">
        <f>SUM(E10:E30)</f>
        <v>291378.84000000003</v>
      </c>
    </row>
    <row r="10" spans="1:9" x14ac:dyDescent="0.3">
      <c r="A10" s="44" t="s">
        <v>102</v>
      </c>
      <c r="B10" s="45"/>
      <c r="C10" s="45"/>
      <c r="D10" s="45"/>
      <c r="E10" s="57">
        <v>2516.04</v>
      </c>
    </row>
    <row r="11" spans="1:9" ht="28.2" customHeight="1" x14ac:dyDescent="0.3">
      <c r="A11" s="44" t="s">
        <v>103</v>
      </c>
      <c r="B11" s="45"/>
      <c r="C11" s="45"/>
      <c r="D11" s="45"/>
      <c r="E11" s="57">
        <v>2365.4899999999998</v>
      </c>
    </row>
    <row r="12" spans="1:9" ht="43.2" customHeight="1" x14ac:dyDescent="0.3">
      <c r="A12" s="44" t="s">
        <v>104</v>
      </c>
      <c r="B12" s="45"/>
      <c r="C12" s="45"/>
      <c r="D12" s="45"/>
      <c r="E12" s="57">
        <v>132.87</v>
      </c>
    </row>
    <row r="13" spans="1:9" ht="28.2" customHeight="1" x14ac:dyDescent="0.3">
      <c r="A13" s="44" t="s">
        <v>105</v>
      </c>
      <c r="B13" s="45"/>
      <c r="C13" s="45"/>
      <c r="D13" s="45"/>
      <c r="E13" s="57">
        <v>26.67</v>
      </c>
    </row>
    <row r="14" spans="1:9" ht="28.8" customHeight="1" x14ac:dyDescent="0.3">
      <c r="A14" s="44" t="s">
        <v>106</v>
      </c>
      <c r="B14" s="45"/>
      <c r="C14" s="45"/>
      <c r="D14" s="45"/>
      <c r="E14" s="57">
        <v>2137.9299999999998</v>
      </c>
    </row>
    <row r="15" spans="1:9" ht="28.2" customHeight="1" x14ac:dyDescent="0.3">
      <c r="A15" s="44" t="s">
        <v>107</v>
      </c>
      <c r="B15" s="45"/>
      <c r="C15" s="45"/>
      <c r="D15" s="45"/>
      <c r="E15" s="57">
        <v>3200.57</v>
      </c>
    </row>
    <row r="16" spans="1:9" x14ac:dyDescent="0.3">
      <c r="A16" s="44" t="s">
        <v>108</v>
      </c>
      <c r="B16" s="45"/>
      <c r="C16" s="45"/>
      <c r="D16" s="45"/>
      <c r="E16" s="57">
        <v>505.69</v>
      </c>
    </row>
    <row r="17" spans="1:5" ht="30.6" customHeight="1" x14ac:dyDescent="0.3">
      <c r="A17" s="44" t="s">
        <v>109</v>
      </c>
      <c r="B17" s="45"/>
      <c r="C17" s="45"/>
      <c r="D17" s="45"/>
      <c r="E17" s="57">
        <v>1174.22</v>
      </c>
    </row>
    <row r="18" spans="1:5" ht="13.8" customHeight="1" x14ac:dyDescent="0.3">
      <c r="A18" s="44" t="s">
        <v>110</v>
      </c>
      <c r="B18" s="45"/>
      <c r="C18" s="45"/>
      <c r="D18" s="45"/>
      <c r="E18" s="57">
        <v>294.39999999999998</v>
      </c>
    </row>
    <row r="19" spans="1:5" ht="42.6" customHeight="1" x14ac:dyDescent="0.3">
      <c r="A19" s="44" t="s">
        <v>111</v>
      </c>
      <c r="B19" s="45"/>
      <c r="C19" s="45"/>
      <c r="D19" s="45"/>
      <c r="E19" s="57">
        <v>89.6</v>
      </c>
    </row>
    <row r="20" spans="1:5" ht="54" customHeight="1" x14ac:dyDescent="0.3">
      <c r="A20" s="44" t="s">
        <v>112</v>
      </c>
      <c r="B20" s="45"/>
      <c r="C20" s="45"/>
      <c r="D20" s="45"/>
      <c r="E20" s="57">
        <v>131147.32</v>
      </c>
    </row>
    <row r="21" spans="1:5" ht="29.4" customHeight="1" x14ac:dyDescent="0.3">
      <c r="A21" s="44" t="s">
        <v>113</v>
      </c>
      <c r="B21" s="45"/>
      <c r="C21" s="45"/>
      <c r="D21" s="45"/>
      <c r="E21" s="57">
        <v>511.72</v>
      </c>
    </row>
    <row r="22" spans="1:5" ht="33" customHeight="1" x14ac:dyDescent="0.3">
      <c r="A22" s="44" t="s">
        <v>114</v>
      </c>
      <c r="B22" s="45"/>
      <c r="C22" s="45"/>
      <c r="D22" s="45"/>
      <c r="E22" s="57">
        <v>76.39</v>
      </c>
    </row>
    <row r="23" spans="1:5" ht="31.8" customHeight="1" x14ac:dyDescent="0.3">
      <c r="A23" s="44" t="s">
        <v>115</v>
      </c>
      <c r="B23" s="45"/>
      <c r="C23" s="45"/>
      <c r="D23" s="45"/>
      <c r="E23" s="57">
        <v>18430.18</v>
      </c>
    </row>
    <row r="24" spans="1:5" ht="40.799999999999997" customHeight="1" x14ac:dyDescent="0.3">
      <c r="A24" s="44" t="s">
        <v>116</v>
      </c>
      <c r="B24" s="45"/>
      <c r="C24" s="45"/>
      <c r="D24" s="45"/>
      <c r="E24" s="57">
        <v>29124.400000000001</v>
      </c>
    </row>
    <row r="25" spans="1:5" ht="15" customHeight="1" x14ac:dyDescent="0.3">
      <c r="A25" s="44" t="s">
        <v>117</v>
      </c>
      <c r="B25" s="45"/>
      <c r="C25" s="45"/>
      <c r="D25" s="45"/>
      <c r="E25" s="57">
        <v>848.74</v>
      </c>
    </row>
    <row r="26" spans="1:5" ht="29.4" customHeight="1" x14ac:dyDescent="0.3">
      <c r="A26" s="44" t="s">
        <v>118</v>
      </c>
      <c r="B26" s="45"/>
      <c r="C26" s="45"/>
      <c r="D26" s="45"/>
      <c r="E26" s="57">
        <v>168.02</v>
      </c>
    </row>
    <row r="27" spans="1:5" ht="28.8" customHeight="1" x14ac:dyDescent="0.3">
      <c r="A27" s="44" t="s">
        <v>57</v>
      </c>
      <c r="B27" s="45"/>
      <c r="C27" s="45"/>
      <c r="D27" s="45"/>
      <c r="E27" s="57">
        <v>141.79</v>
      </c>
    </row>
    <row r="28" spans="1:5" x14ac:dyDescent="0.3">
      <c r="A28" s="44" t="s">
        <v>119</v>
      </c>
      <c r="B28" s="45"/>
      <c r="C28" s="45"/>
      <c r="D28" s="45"/>
      <c r="E28" s="57">
        <v>5976</v>
      </c>
    </row>
    <row r="29" spans="1:5" ht="28.2" customHeight="1" x14ac:dyDescent="0.3">
      <c r="A29" s="44" t="s">
        <v>120</v>
      </c>
      <c r="B29" s="45"/>
      <c r="C29" s="45"/>
      <c r="D29" s="45"/>
      <c r="E29" s="57">
        <v>13898.6</v>
      </c>
    </row>
    <row r="30" spans="1:5" ht="31.2" customHeight="1" x14ac:dyDescent="0.3">
      <c r="A30" s="44" t="s">
        <v>121</v>
      </c>
      <c r="B30" s="45"/>
      <c r="C30" s="45"/>
      <c r="D30" s="45"/>
      <c r="E30" s="57">
        <v>78612.2</v>
      </c>
    </row>
    <row r="31" spans="1:5" x14ac:dyDescent="0.3">
      <c r="A31" s="50" t="s">
        <v>5</v>
      </c>
      <c r="B31" s="51"/>
      <c r="C31" s="51"/>
      <c r="D31" s="51"/>
      <c r="E31" s="13">
        <f>'Муниципальные районы'!B34-Учреждения!E5+'Муниципальные районы'!B33</f>
        <v>4026888.13454</v>
      </c>
    </row>
    <row r="32" spans="1:5" x14ac:dyDescent="0.3">
      <c r="A32" s="14"/>
      <c r="B32" s="15"/>
      <c r="C32" s="15"/>
      <c r="D32" s="6"/>
      <c r="E32" s="16"/>
    </row>
    <row r="33" spans="1:5" x14ac:dyDescent="0.3">
      <c r="A33" s="52" t="s">
        <v>14</v>
      </c>
      <c r="B33" s="54" t="s">
        <v>6</v>
      </c>
      <c r="C33" s="55" t="s">
        <v>7</v>
      </c>
      <c r="D33" s="55"/>
      <c r="E33" s="55"/>
    </row>
    <row r="34" spans="1:5" ht="82.8" x14ac:dyDescent="0.3">
      <c r="A34" s="53"/>
      <c r="B34" s="54"/>
      <c r="C34" s="17" t="s">
        <v>8</v>
      </c>
      <c r="D34" s="17" t="s">
        <v>9</v>
      </c>
      <c r="E34" s="17" t="s">
        <v>10</v>
      </c>
    </row>
    <row r="35" spans="1:5" x14ac:dyDescent="0.3">
      <c r="A35" s="20" t="s">
        <v>60</v>
      </c>
      <c r="B35" s="18">
        <v>13817.85038</v>
      </c>
      <c r="C35" s="18">
        <v>10418.35723</v>
      </c>
      <c r="D35" s="18">
        <v>2269.90578</v>
      </c>
      <c r="E35" s="18"/>
    </row>
    <row r="36" spans="1:5" x14ac:dyDescent="0.3">
      <c r="A36" s="20" t="s">
        <v>61</v>
      </c>
      <c r="B36" s="18">
        <v>4212</v>
      </c>
      <c r="C36" s="18">
        <v>2977</v>
      </c>
      <c r="D36" s="18">
        <v>880</v>
      </c>
      <c r="E36" s="18"/>
    </row>
    <row r="37" spans="1:5" x14ac:dyDescent="0.3">
      <c r="A37" s="20" t="s">
        <v>62</v>
      </c>
      <c r="B37" s="18">
        <v>6552.6783999999998</v>
      </c>
      <c r="C37" s="18">
        <v>6081.9784</v>
      </c>
      <c r="D37" s="18">
        <v>470.7</v>
      </c>
      <c r="E37" s="18"/>
    </row>
    <row r="38" spans="1:5" x14ac:dyDescent="0.3">
      <c r="A38" s="20" t="s">
        <v>63</v>
      </c>
      <c r="B38" s="18">
        <v>49448.080929999996</v>
      </c>
      <c r="C38" s="18">
        <v>12449.99999</v>
      </c>
      <c r="D38" s="18">
        <v>4744</v>
      </c>
      <c r="E38" s="18"/>
    </row>
    <row r="39" spans="1:5" ht="27.6" x14ac:dyDescent="0.3">
      <c r="A39" s="20" t="s">
        <v>64</v>
      </c>
      <c r="B39" s="18">
        <v>3450.50209</v>
      </c>
      <c r="C39" s="18">
        <v>2110.0530399999998</v>
      </c>
      <c r="D39" s="18">
        <v>672.25053000000003</v>
      </c>
      <c r="E39" s="18"/>
    </row>
    <row r="40" spans="1:5" x14ac:dyDescent="0.3">
      <c r="A40" s="20" t="s">
        <v>65</v>
      </c>
      <c r="B40" s="18">
        <v>14365.03</v>
      </c>
      <c r="C40" s="18">
        <v>2663</v>
      </c>
      <c r="D40" s="18">
        <v>740</v>
      </c>
      <c r="E40" s="18"/>
    </row>
    <row r="41" spans="1:5" x14ac:dyDescent="0.3">
      <c r="A41" s="20" t="s">
        <v>66</v>
      </c>
      <c r="B41" s="18">
        <v>775.26927000000001</v>
      </c>
      <c r="C41" s="18"/>
      <c r="D41" s="18">
        <v>450</v>
      </c>
      <c r="E41" s="18"/>
    </row>
    <row r="42" spans="1:5" ht="27.6" x14ac:dyDescent="0.3">
      <c r="A42" s="20" t="s">
        <v>67</v>
      </c>
      <c r="B42" s="18">
        <v>28707.61692</v>
      </c>
      <c r="C42" s="18"/>
      <c r="D42" s="18"/>
      <c r="E42" s="18"/>
    </row>
    <row r="43" spans="1:5" x14ac:dyDescent="0.3">
      <c r="A43" s="20" t="s">
        <v>68</v>
      </c>
      <c r="B43" s="18">
        <v>730</v>
      </c>
      <c r="C43" s="18">
        <v>500</v>
      </c>
      <c r="D43" s="18">
        <v>90</v>
      </c>
      <c r="E43" s="18"/>
    </row>
    <row r="44" spans="1:5" x14ac:dyDescent="0.3">
      <c r="A44" s="20" t="s">
        <v>69</v>
      </c>
      <c r="B44" s="18">
        <v>15954.750819999999</v>
      </c>
      <c r="C44" s="18">
        <v>7400</v>
      </c>
      <c r="D44" s="18">
        <v>1870</v>
      </c>
      <c r="E44" s="18"/>
    </row>
    <row r="45" spans="1:5" x14ac:dyDescent="0.3">
      <c r="A45" s="20" t="s">
        <v>70</v>
      </c>
      <c r="B45" s="18">
        <v>211516.682</v>
      </c>
      <c r="C45" s="18">
        <v>2887</v>
      </c>
      <c r="D45" s="18"/>
      <c r="E45" s="18">
        <v>158.76</v>
      </c>
    </row>
    <row r="46" spans="1:5" x14ac:dyDescent="0.3">
      <c r="A46" s="20" t="s">
        <v>71</v>
      </c>
      <c r="B46" s="18">
        <v>562099.15691000002</v>
      </c>
      <c r="C46" s="18">
        <v>9594.5418599999994</v>
      </c>
      <c r="D46" s="18">
        <v>2875.77711</v>
      </c>
      <c r="E46" s="18">
        <v>252715.92684</v>
      </c>
    </row>
    <row r="47" spans="1:5" x14ac:dyDescent="0.3">
      <c r="A47" s="20" t="s">
        <v>72</v>
      </c>
      <c r="B47" s="18">
        <v>371527.24618000002</v>
      </c>
      <c r="C47" s="18">
        <v>17616.524850000002</v>
      </c>
      <c r="D47" s="18">
        <v>4143.3919500000002</v>
      </c>
      <c r="E47" s="18">
        <v>222208.79201</v>
      </c>
    </row>
    <row r="48" spans="1:5" x14ac:dyDescent="0.3">
      <c r="A48" s="20" t="s">
        <v>73</v>
      </c>
      <c r="B48" s="18">
        <v>46653.161999999997</v>
      </c>
      <c r="C48" s="18">
        <v>1660</v>
      </c>
      <c r="D48" s="18">
        <v>450</v>
      </c>
      <c r="E48" s="18"/>
    </row>
    <row r="49" spans="1:5" ht="27.6" x14ac:dyDescent="0.3">
      <c r="A49" s="20" t="s">
        <v>74</v>
      </c>
      <c r="B49" s="18">
        <v>51815.976770000001</v>
      </c>
      <c r="C49" s="18">
        <v>32785.800000000003</v>
      </c>
      <c r="D49" s="18">
        <v>16577.77807</v>
      </c>
      <c r="E49" s="18"/>
    </row>
    <row r="50" spans="1:5" x14ac:dyDescent="0.3">
      <c r="A50" s="20" t="s">
        <v>75</v>
      </c>
      <c r="B50" s="18">
        <v>4789.2268000000004</v>
      </c>
      <c r="C50" s="18"/>
      <c r="D50" s="18">
        <v>200</v>
      </c>
      <c r="E50" s="18"/>
    </row>
    <row r="51" spans="1:5" x14ac:dyDescent="0.3">
      <c r="A51" s="20" t="s">
        <v>76</v>
      </c>
      <c r="B51" s="18">
        <v>4615.5904</v>
      </c>
      <c r="C51" s="18">
        <v>1000</v>
      </c>
      <c r="D51" s="18"/>
      <c r="E51" s="18"/>
    </row>
    <row r="52" spans="1:5" ht="27.6" x14ac:dyDescent="0.3">
      <c r="A52" s="20" t="s">
        <v>77</v>
      </c>
      <c r="B52" s="18">
        <v>30349.410449999999</v>
      </c>
      <c r="C52" s="18">
        <v>10353</v>
      </c>
      <c r="D52" s="18">
        <v>5242.7359999999999</v>
      </c>
      <c r="E52" s="18">
        <v>11311.578100000001</v>
      </c>
    </row>
    <row r="53" spans="1:5" x14ac:dyDescent="0.3">
      <c r="A53" s="20" t="s">
        <v>78</v>
      </c>
      <c r="B53" s="18">
        <v>6836.1024600000001</v>
      </c>
      <c r="C53" s="18"/>
      <c r="D53" s="18"/>
      <c r="E53" s="18"/>
    </row>
    <row r="54" spans="1:5" x14ac:dyDescent="0.3">
      <c r="A54" s="20" t="s">
        <v>79</v>
      </c>
      <c r="B54" s="18">
        <v>222775.08087000001</v>
      </c>
      <c r="C54" s="18">
        <v>3500</v>
      </c>
      <c r="D54" s="18">
        <v>1225</v>
      </c>
      <c r="E54" s="18"/>
    </row>
    <row r="55" spans="1:5" x14ac:dyDescent="0.3">
      <c r="A55" s="20" t="s">
        <v>80</v>
      </c>
      <c r="B55" s="18">
        <v>6818</v>
      </c>
      <c r="C55" s="18">
        <v>3668</v>
      </c>
      <c r="D55" s="18"/>
      <c r="E55" s="18"/>
    </row>
    <row r="56" spans="1:5" x14ac:dyDescent="0.3">
      <c r="A56" s="20" t="s">
        <v>81</v>
      </c>
      <c r="B56" s="18">
        <v>3632.5</v>
      </c>
      <c r="C56" s="18">
        <v>2800</v>
      </c>
      <c r="D56" s="18">
        <v>720</v>
      </c>
      <c r="E56" s="18"/>
    </row>
    <row r="57" spans="1:5" x14ac:dyDescent="0.3">
      <c r="A57" s="20" t="s">
        <v>82</v>
      </c>
      <c r="B57" s="18">
        <v>700</v>
      </c>
      <c r="C57" s="18">
        <v>700</v>
      </c>
      <c r="D57" s="18"/>
      <c r="E57" s="18"/>
    </row>
    <row r="58" spans="1:5" x14ac:dyDescent="0.3">
      <c r="A58" s="20" t="s">
        <v>83</v>
      </c>
      <c r="B58" s="18">
        <v>-173.24261999999999</v>
      </c>
      <c r="C58" s="18">
        <v>110.16656</v>
      </c>
      <c r="D58" s="18">
        <v>-392.12400000000002</v>
      </c>
      <c r="E58" s="18"/>
    </row>
    <row r="59" spans="1:5" x14ac:dyDescent="0.3">
      <c r="A59" s="20" t="s">
        <v>84</v>
      </c>
      <c r="B59" s="18">
        <v>101.148</v>
      </c>
      <c r="C59" s="18"/>
      <c r="D59" s="18"/>
      <c r="E59" s="18"/>
    </row>
    <row r="60" spans="1:5" x14ac:dyDescent="0.3">
      <c r="A60" s="20" t="s">
        <v>85</v>
      </c>
      <c r="B60" s="18">
        <v>90</v>
      </c>
      <c r="C60" s="18"/>
      <c r="D60" s="18"/>
      <c r="E60" s="18"/>
    </row>
    <row r="61" spans="1:5" x14ac:dyDescent="0.3">
      <c r="A61" s="20" t="s">
        <v>86</v>
      </c>
      <c r="B61" s="18">
        <v>58.475259999999999</v>
      </c>
      <c r="C61" s="18">
        <v>35.434649999999998</v>
      </c>
      <c r="D61" s="18">
        <v>19.15333</v>
      </c>
      <c r="E61" s="18"/>
    </row>
    <row r="62" spans="1:5" x14ac:dyDescent="0.3">
      <c r="A62" s="20" t="s">
        <v>87</v>
      </c>
      <c r="B62" s="18">
        <v>24823.03773</v>
      </c>
      <c r="C62" s="18">
        <v>9452.5</v>
      </c>
      <c r="D62" s="18">
        <v>4500</v>
      </c>
      <c r="E62" s="18"/>
    </row>
    <row r="63" spans="1:5" ht="27.6" x14ac:dyDescent="0.3">
      <c r="A63" s="20" t="s">
        <v>88</v>
      </c>
      <c r="B63" s="18">
        <v>379.79852</v>
      </c>
      <c r="C63" s="18">
        <v>291.70393999999999</v>
      </c>
      <c r="D63" s="18">
        <v>88.094579999999993</v>
      </c>
      <c r="E63" s="18"/>
    </row>
    <row r="64" spans="1:5" x14ac:dyDescent="0.3">
      <c r="A64" s="20" t="s">
        <v>89</v>
      </c>
      <c r="B64" s="18">
        <v>180.34800000000001</v>
      </c>
      <c r="C64" s="18"/>
      <c r="D64" s="18"/>
      <c r="E64" s="18"/>
    </row>
    <row r="65" spans="1:5" x14ac:dyDescent="0.3">
      <c r="A65" s="20" t="s">
        <v>90</v>
      </c>
      <c r="B65" s="18">
        <v>36467.329749999997</v>
      </c>
      <c r="C65" s="18">
        <v>1989</v>
      </c>
      <c r="D65" s="18">
        <v>52.42</v>
      </c>
      <c r="E65" s="18">
        <v>400</v>
      </c>
    </row>
    <row r="66" spans="1:5" x14ac:dyDescent="0.3">
      <c r="A66" s="20" t="s">
        <v>91</v>
      </c>
      <c r="B66" s="18">
        <v>49257.129849999998</v>
      </c>
      <c r="C66" s="18">
        <v>14860.68743</v>
      </c>
      <c r="D66" s="18">
        <v>1728.2559799999999</v>
      </c>
      <c r="E66" s="18"/>
    </row>
    <row r="67" spans="1:5" x14ac:dyDescent="0.3">
      <c r="A67" s="20" t="s">
        <v>92</v>
      </c>
      <c r="B67" s="18">
        <v>1725.075</v>
      </c>
      <c r="C67" s="18">
        <v>3.2</v>
      </c>
      <c r="D67" s="18"/>
      <c r="E67" s="18"/>
    </row>
    <row r="68" spans="1:5" x14ac:dyDescent="0.3">
      <c r="A68" s="20" t="s">
        <v>93</v>
      </c>
      <c r="B68" s="18">
        <v>1027.3420000000001</v>
      </c>
      <c r="C68" s="18"/>
      <c r="D68" s="18"/>
      <c r="E68" s="18"/>
    </row>
    <row r="69" spans="1:5" x14ac:dyDescent="0.3">
      <c r="A69" s="20" t="s">
        <v>94</v>
      </c>
      <c r="B69" s="18">
        <v>2070.797</v>
      </c>
      <c r="C69" s="18">
        <v>1638</v>
      </c>
      <c r="D69" s="18">
        <v>297.24400000000003</v>
      </c>
      <c r="E69" s="18"/>
    </row>
    <row r="70" spans="1:5" x14ac:dyDescent="0.3">
      <c r="A70" s="20" t="s">
        <v>95</v>
      </c>
      <c r="B70" s="18">
        <v>11778.637790000001</v>
      </c>
      <c r="C70" s="18"/>
      <c r="D70" s="18"/>
      <c r="E70" s="18"/>
    </row>
    <row r="71" spans="1:5" x14ac:dyDescent="0.3">
      <c r="A71" s="20" t="s">
        <v>96</v>
      </c>
      <c r="B71" s="18">
        <v>39.96</v>
      </c>
      <c r="C71" s="18"/>
      <c r="D71" s="18"/>
      <c r="E71" s="18"/>
    </row>
    <row r="72" spans="1:5" x14ac:dyDescent="0.3">
      <c r="A72" s="20" t="s">
        <v>97</v>
      </c>
      <c r="B72" s="18">
        <v>110.11702</v>
      </c>
      <c r="C72" s="18"/>
      <c r="D72" s="18"/>
      <c r="E72" s="18"/>
    </row>
    <row r="73" spans="1:5" x14ac:dyDescent="0.3">
      <c r="A73" s="20" t="s">
        <v>98</v>
      </c>
      <c r="B73" s="18">
        <v>320</v>
      </c>
      <c r="C73" s="18">
        <v>250</v>
      </c>
      <c r="D73" s="18"/>
      <c r="E73" s="18"/>
    </row>
    <row r="74" spans="1:5" ht="27.6" x14ac:dyDescent="0.3">
      <c r="A74" s="20" t="s">
        <v>99</v>
      </c>
      <c r="B74" s="18">
        <v>1928.0022100000001</v>
      </c>
      <c r="C74" s="18">
        <v>1370</v>
      </c>
      <c r="D74" s="18">
        <v>178.57234</v>
      </c>
      <c r="E74" s="18"/>
    </row>
    <row r="75" spans="1:5" x14ac:dyDescent="0.3">
      <c r="A75" s="22" t="s">
        <v>100</v>
      </c>
      <c r="B75" s="19">
        <v>1792325.86916</v>
      </c>
      <c r="C75" s="19">
        <v>161165.94795</v>
      </c>
      <c r="D75" s="19">
        <v>50093.15567</v>
      </c>
      <c r="E75" s="19">
        <v>486795.05695</v>
      </c>
    </row>
  </sheetData>
  <mergeCells count="31">
    <mergeCell ref="A1:E1"/>
    <mergeCell ref="A2:E2"/>
    <mergeCell ref="A5:D5"/>
    <mergeCell ref="A31:D31"/>
    <mergeCell ref="A33:A34"/>
    <mergeCell ref="B33:B34"/>
    <mergeCell ref="C33:E33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D1" zoomScaleNormal="100" zoomScaleSheetLayoutView="100" workbookViewId="0">
      <selection activeCell="B35" sqref="B35"/>
    </sheetView>
  </sheetViews>
  <sheetFormatPr defaultRowHeight="14.4" x14ac:dyDescent="0.3"/>
  <cols>
    <col min="1" max="1" width="38.33203125" customWidth="1"/>
    <col min="2" max="2" width="13.109375" customWidth="1"/>
    <col min="3" max="4" width="12.88671875" customWidth="1"/>
    <col min="5" max="5" width="13.109375" customWidth="1"/>
    <col min="6" max="6" width="13" customWidth="1"/>
    <col min="7" max="7" width="13.21875" customWidth="1"/>
    <col min="8" max="8" width="13.109375" customWidth="1"/>
    <col min="9" max="9" width="12.88671875" customWidth="1"/>
    <col min="10" max="10" width="12.6640625" customWidth="1"/>
    <col min="11" max="11" width="11" customWidth="1"/>
    <col min="12" max="12" width="13.33203125" customWidth="1"/>
    <col min="13" max="13" width="13.5546875" customWidth="1"/>
    <col min="14" max="14" width="13" customWidth="1"/>
    <col min="15" max="15" width="13.109375" customWidth="1"/>
    <col min="16" max="16" width="10.21875" customWidth="1"/>
  </cols>
  <sheetData>
    <row r="1" spans="1:20" s="28" customFormat="1" ht="15.6" x14ac:dyDescent="0.3">
      <c r="A1" s="42" t="s">
        <v>59</v>
      </c>
      <c r="C1" s="29" t="s">
        <v>13</v>
      </c>
    </row>
    <row r="2" spans="1:20" x14ac:dyDescent="0.3">
      <c r="A2" s="37" t="str">
        <f>TEXT(EndData2,"[$-FC19]ДД.ММ.ГГГ")</f>
        <v>05.09.2019</v>
      </c>
      <c r="B2" s="37">
        <f>A2+1</f>
        <v>43714</v>
      </c>
      <c r="C2" s="43" t="str">
        <f>TEXT(B2,"[$-FC19]ДД.ММ.ГГГ")</f>
        <v>06.09.2019</v>
      </c>
      <c r="P2" s="26" t="s">
        <v>12</v>
      </c>
    </row>
    <row r="3" spans="1:20" s="27" customFormat="1" ht="51.75" customHeight="1" x14ac:dyDescent="0.25">
      <c r="A3" s="34" t="s">
        <v>15</v>
      </c>
      <c r="B3" s="41" t="s">
        <v>16</v>
      </c>
      <c r="C3" s="38" t="s">
        <v>17</v>
      </c>
      <c r="D3" s="38" t="s">
        <v>18</v>
      </c>
      <c r="E3" s="38" t="s">
        <v>19</v>
      </c>
      <c r="F3" s="38" t="s">
        <v>20</v>
      </c>
      <c r="G3" s="38" t="s">
        <v>21</v>
      </c>
      <c r="H3" s="38" t="s">
        <v>22</v>
      </c>
      <c r="I3" s="38" t="s">
        <v>23</v>
      </c>
      <c r="J3" s="38" t="s">
        <v>24</v>
      </c>
      <c r="K3" s="38" t="s">
        <v>25</v>
      </c>
      <c r="L3" s="38" t="s">
        <v>26</v>
      </c>
      <c r="M3" s="38" t="s">
        <v>27</v>
      </c>
      <c r="N3" s="38" t="s">
        <v>28</v>
      </c>
      <c r="O3" s="38" t="s">
        <v>29</v>
      </c>
      <c r="P3" s="23" t="s">
        <v>11</v>
      </c>
    </row>
    <row r="4" spans="1:20" ht="27" x14ac:dyDescent="0.3">
      <c r="A4" s="24" t="s">
        <v>31</v>
      </c>
      <c r="B4" s="39"/>
      <c r="C4" s="39"/>
      <c r="D4" s="39"/>
      <c r="E4" s="39"/>
      <c r="F4" s="39"/>
      <c r="G4" s="39"/>
      <c r="H4" s="39"/>
      <c r="I4" s="39"/>
      <c r="J4" s="39">
        <v>1501.1659999999999</v>
      </c>
      <c r="K4" s="39">
        <v>199.5</v>
      </c>
      <c r="L4" s="39"/>
      <c r="M4" s="39"/>
      <c r="N4" s="39"/>
      <c r="O4" s="39"/>
      <c r="P4" s="25">
        <v>1700.6659999999999</v>
      </c>
      <c r="Q4" s="26"/>
      <c r="R4" s="26"/>
      <c r="S4" s="26"/>
      <c r="T4" s="26"/>
    </row>
    <row r="5" spans="1:20" ht="40.200000000000003" x14ac:dyDescent="0.3">
      <c r="A5" s="24" t="s">
        <v>32</v>
      </c>
      <c r="B5" s="39"/>
      <c r="C5" s="39">
        <v>22917.081999999999</v>
      </c>
      <c r="D5" s="39">
        <v>19052.831999999999</v>
      </c>
      <c r="E5" s="39">
        <v>8315.5</v>
      </c>
      <c r="F5" s="39">
        <v>8750.2999999999993</v>
      </c>
      <c r="G5" s="39">
        <v>23873.666700000002</v>
      </c>
      <c r="H5" s="39">
        <v>3161</v>
      </c>
      <c r="I5" s="39">
        <v>6000</v>
      </c>
      <c r="J5" s="39">
        <v>2125.5839999999998</v>
      </c>
      <c r="K5" s="39">
        <v>4983.9160000000002</v>
      </c>
      <c r="L5" s="39">
        <v>30000</v>
      </c>
      <c r="M5" s="39">
        <v>7785</v>
      </c>
      <c r="N5" s="39">
        <v>11271.820110000001</v>
      </c>
      <c r="O5" s="39">
        <v>16123.15</v>
      </c>
      <c r="P5" s="25">
        <v>164359.85081</v>
      </c>
      <c r="Q5" s="26"/>
      <c r="R5" s="26"/>
      <c r="S5" s="26"/>
      <c r="T5" s="26"/>
    </row>
    <row r="6" spans="1:20" ht="27" x14ac:dyDescent="0.3">
      <c r="A6" s="24" t="s">
        <v>33</v>
      </c>
      <c r="B6" s="39">
        <v>280</v>
      </c>
      <c r="C6" s="39"/>
      <c r="D6" s="39">
        <v>75</v>
      </c>
      <c r="E6" s="39"/>
      <c r="F6" s="39"/>
      <c r="G6" s="39"/>
      <c r="H6" s="39">
        <v>6500</v>
      </c>
      <c r="I6" s="39">
        <v>5749.9949999999999</v>
      </c>
      <c r="J6" s="39">
        <v>217.625</v>
      </c>
      <c r="K6" s="39"/>
      <c r="L6" s="39"/>
      <c r="M6" s="39"/>
      <c r="N6" s="39"/>
      <c r="O6" s="39"/>
      <c r="P6" s="25">
        <v>12822.62</v>
      </c>
      <c r="Q6" s="26"/>
      <c r="R6" s="26"/>
      <c r="S6" s="26"/>
      <c r="T6" s="26"/>
    </row>
    <row r="7" spans="1:20" ht="66.599999999999994" x14ac:dyDescent="0.3">
      <c r="A7" s="24" t="s">
        <v>34</v>
      </c>
      <c r="B7" s="39">
        <v>29556.85124</v>
      </c>
      <c r="C7" s="39">
        <v>57356.038999999997</v>
      </c>
      <c r="D7" s="39">
        <v>22246</v>
      </c>
      <c r="E7" s="39">
        <v>14636</v>
      </c>
      <c r="F7" s="39">
        <v>5373</v>
      </c>
      <c r="G7" s="39">
        <v>27732.25</v>
      </c>
      <c r="H7" s="39">
        <v>15000</v>
      </c>
      <c r="I7" s="39">
        <v>6000</v>
      </c>
      <c r="J7" s="39">
        <v>31512.653839999999</v>
      </c>
      <c r="K7" s="39">
        <v>5252.0630000000001</v>
      </c>
      <c r="L7" s="39">
        <v>15174.3</v>
      </c>
      <c r="M7" s="39">
        <v>14127.25</v>
      </c>
      <c r="N7" s="39">
        <v>7485.7825300000004</v>
      </c>
      <c r="O7" s="39">
        <v>19556.082999999999</v>
      </c>
      <c r="P7" s="25">
        <v>271008.27260999999</v>
      </c>
      <c r="Q7" s="26"/>
      <c r="R7" s="26"/>
      <c r="S7" s="26"/>
      <c r="T7" s="26"/>
    </row>
    <row r="8" spans="1:20" ht="106.2" x14ac:dyDescent="0.3">
      <c r="A8" s="24" t="s">
        <v>35</v>
      </c>
      <c r="B8" s="39">
        <v>10132.602510000001</v>
      </c>
      <c r="C8" s="39"/>
      <c r="D8" s="39"/>
      <c r="E8" s="39"/>
      <c r="F8" s="39"/>
      <c r="G8" s="39">
        <v>1146.1538399999999</v>
      </c>
      <c r="H8" s="39"/>
      <c r="I8" s="39">
        <v>1779.58</v>
      </c>
      <c r="J8" s="39">
        <v>597.86830999999995</v>
      </c>
      <c r="K8" s="39">
        <v>854.24</v>
      </c>
      <c r="L8" s="39"/>
      <c r="M8" s="39">
        <v>236.27691999999999</v>
      </c>
      <c r="N8" s="39">
        <v>1499.9269999999999</v>
      </c>
      <c r="O8" s="39"/>
      <c r="P8" s="25">
        <v>16246.648579999999</v>
      </c>
      <c r="Q8" s="26"/>
      <c r="R8" s="26"/>
      <c r="S8" s="26"/>
      <c r="T8" s="26"/>
    </row>
    <row r="9" spans="1:20" ht="40.200000000000003" x14ac:dyDescent="0.3">
      <c r="A9" s="24" t="s">
        <v>36</v>
      </c>
      <c r="B9" s="39"/>
      <c r="C9" s="39">
        <v>11265.98379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25">
        <v>11265.98379</v>
      </c>
      <c r="Q9" s="26"/>
      <c r="R9" s="26"/>
      <c r="S9" s="26"/>
      <c r="T9" s="26"/>
    </row>
    <row r="10" spans="1:20" ht="79.8" x14ac:dyDescent="0.3">
      <c r="A10" s="24" t="s">
        <v>37</v>
      </c>
      <c r="B10" s="39">
        <v>127.15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25">
        <v>127.15</v>
      </c>
      <c r="Q10" s="26"/>
      <c r="R10" s="26"/>
      <c r="S10" s="26"/>
      <c r="T10" s="26"/>
    </row>
    <row r="11" spans="1:20" ht="79.8" x14ac:dyDescent="0.3">
      <c r="A11" s="24" t="s">
        <v>38</v>
      </c>
      <c r="B11" s="39"/>
      <c r="C11" s="39">
        <v>4386.0829999999996</v>
      </c>
      <c r="D11" s="39">
        <v>652.75</v>
      </c>
      <c r="E11" s="39">
        <v>460.4</v>
      </c>
      <c r="F11" s="39">
        <v>166.2</v>
      </c>
      <c r="G11" s="39">
        <v>654.33333000000005</v>
      </c>
      <c r="H11" s="39">
        <v>100</v>
      </c>
      <c r="I11" s="39">
        <v>50</v>
      </c>
      <c r="J11" s="39"/>
      <c r="K11" s="39"/>
      <c r="L11" s="39">
        <v>265.58332999999999</v>
      </c>
      <c r="M11" s="39">
        <v>247.75</v>
      </c>
      <c r="N11" s="39">
        <v>246.33332999999999</v>
      </c>
      <c r="O11" s="39">
        <v>136.666</v>
      </c>
      <c r="P11" s="25">
        <v>7366.0989900000004</v>
      </c>
      <c r="Q11" s="26"/>
      <c r="R11" s="26"/>
      <c r="S11" s="26"/>
      <c r="T11" s="26"/>
    </row>
    <row r="12" spans="1:20" ht="79.8" x14ac:dyDescent="0.3">
      <c r="A12" s="24" t="s">
        <v>39</v>
      </c>
      <c r="B12" s="39">
        <v>514</v>
      </c>
      <c r="C12" s="39">
        <v>268.66699999999997</v>
      </c>
      <c r="D12" s="39">
        <v>179.166</v>
      </c>
      <c r="E12" s="39">
        <v>82.8</v>
      </c>
      <c r="F12" s="39">
        <v>74.5</v>
      </c>
      <c r="G12" s="39">
        <v>89.583330000000004</v>
      </c>
      <c r="H12" s="39"/>
      <c r="I12" s="39">
        <v>200</v>
      </c>
      <c r="J12" s="39"/>
      <c r="K12" s="39">
        <v>100</v>
      </c>
      <c r="L12" s="39">
        <v>77</v>
      </c>
      <c r="M12" s="39">
        <v>90.75</v>
      </c>
      <c r="N12" s="39">
        <v>83.763999999999996</v>
      </c>
      <c r="O12" s="39">
        <v>82.643249999999995</v>
      </c>
      <c r="P12" s="25">
        <v>1842.8735799999999</v>
      </c>
      <c r="Q12" s="26"/>
      <c r="R12" s="26"/>
      <c r="S12" s="26"/>
      <c r="T12" s="26"/>
    </row>
    <row r="13" spans="1:20" ht="53.4" x14ac:dyDescent="0.3">
      <c r="A13" s="24" t="s">
        <v>40</v>
      </c>
      <c r="B13" s="39">
        <v>367.9</v>
      </c>
      <c r="C13" s="39">
        <v>342.53399999999999</v>
      </c>
      <c r="D13" s="39">
        <v>188</v>
      </c>
      <c r="E13" s="39">
        <v>280</v>
      </c>
      <c r="F13" s="39">
        <v>76.8</v>
      </c>
      <c r="G13" s="39">
        <v>235</v>
      </c>
      <c r="H13" s="39">
        <v>58</v>
      </c>
      <c r="I13" s="39">
        <v>65</v>
      </c>
      <c r="J13" s="39">
        <v>101.351</v>
      </c>
      <c r="K13" s="39">
        <v>150</v>
      </c>
      <c r="L13" s="39">
        <v>135</v>
      </c>
      <c r="M13" s="39">
        <v>73</v>
      </c>
      <c r="N13" s="39">
        <v>26.94</v>
      </c>
      <c r="O13" s="39">
        <v>71.46208</v>
      </c>
      <c r="P13" s="25">
        <v>2170.9870799999999</v>
      </c>
      <c r="Q13" s="26"/>
      <c r="R13" s="26"/>
      <c r="S13" s="26"/>
      <c r="T13" s="26"/>
    </row>
    <row r="14" spans="1:20" ht="79.8" x14ac:dyDescent="0.3">
      <c r="A14" s="24" t="s">
        <v>41</v>
      </c>
      <c r="B14" s="39">
        <v>1472.29</v>
      </c>
      <c r="C14" s="39">
        <v>738.01199999999994</v>
      </c>
      <c r="D14" s="39">
        <v>70</v>
      </c>
      <c r="E14" s="39">
        <v>70</v>
      </c>
      <c r="F14" s="39">
        <v>116.1</v>
      </c>
      <c r="G14" s="39">
        <v>164</v>
      </c>
      <c r="H14" s="39">
        <v>91.487639999999999</v>
      </c>
      <c r="I14" s="39">
        <v>129</v>
      </c>
      <c r="J14" s="39">
        <v>275.786</v>
      </c>
      <c r="K14" s="39">
        <v>260</v>
      </c>
      <c r="L14" s="39">
        <v>280.5</v>
      </c>
      <c r="M14" s="39">
        <v>169.64</v>
      </c>
      <c r="N14" s="39">
        <v>236.78899999999999</v>
      </c>
      <c r="O14" s="39">
        <v>138.66833</v>
      </c>
      <c r="P14" s="25">
        <v>4212.27297</v>
      </c>
      <c r="Q14" s="26"/>
      <c r="R14" s="26"/>
      <c r="S14" s="26"/>
      <c r="T14" s="26"/>
    </row>
    <row r="15" spans="1:20" ht="106.2" x14ac:dyDescent="0.3">
      <c r="A15" s="24" t="s">
        <v>42</v>
      </c>
      <c r="B15" s="39"/>
      <c r="C15" s="39">
        <v>600</v>
      </c>
      <c r="D15" s="39">
        <v>186.416</v>
      </c>
      <c r="E15" s="39"/>
      <c r="F15" s="39"/>
      <c r="G15" s="39"/>
      <c r="H15" s="39"/>
      <c r="I15" s="39"/>
      <c r="J15" s="39">
        <v>80</v>
      </c>
      <c r="K15" s="39"/>
      <c r="L15" s="39"/>
      <c r="M15" s="39"/>
      <c r="N15" s="39"/>
      <c r="O15" s="39"/>
      <c r="P15" s="25">
        <v>866.41600000000005</v>
      </c>
      <c r="Q15" s="26"/>
      <c r="R15" s="26"/>
      <c r="S15" s="26"/>
      <c r="T15" s="26"/>
    </row>
    <row r="16" spans="1:20" ht="93" x14ac:dyDescent="0.3">
      <c r="A16" s="24" t="s">
        <v>43</v>
      </c>
      <c r="B16" s="39"/>
      <c r="C16" s="39">
        <v>3787.1109999999999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25">
        <v>3787.1109999999999</v>
      </c>
      <c r="Q16" s="26"/>
      <c r="R16" s="26"/>
      <c r="S16" s="26"/>
      <c r="T16" s="26"/>
    </row>
    <row r="17" spans="1:20" ht="79.8" x14ac:dyDescent="0.3">
      <c r="A17" s="24" t="s">
        <v>44</v>
      </c>
      <c r="B17" s="39">
        <v>237.9</v>
      </c>
      <c r="C17" s="39">
        <v>269.92333000000002</v>
      </c>
      <c r="D17" s="39"/>
      <c r="E17" s="39"/>
      <c r="F17" s="39"/>
      <c r="G17" s="39">
        <v>48</v>
      </c>
      <c r="H17" s="39"/>
      <c r="I17" s="39"/>
      <c r="J17" s="39">
        <v>11</v>
      </c>
      <c r="K17" s="39"/>
      <c r="L17" s="39"/>
      <c r="M17" s="39">
        <v>12.333780000000001</v>
      </c>
      <c r="N17" s="39"/>
      <c r="O17" s="39"/>
      <c r="P17" s="25">
        <v>579.15710999999999</v>
      </c>
      <c r="Q17" s="26"/>
      <c r="R17" s="26"/>
      <c r="S17" s="26"/>
      <c r="T17" s="26"/>
    </row>
    <row r="18" spans="1:20" ht="317.39999999999998" x14ac:dyDescent="0.3">
      <c r="A18" s="24" t="s">
        <v>45</v>
      </c>
      <c r="B18" s="39">
        <v>13000</v>
      </c>
      <c r="C18" s="39">
        <v>13367.29826</v>
      </c>
      <c r="D18" s="39"/>
      <c r="E18" s="39">
        <v>2000</v>
      </c>
      <c r="F18" s="39">
        <v>250</v>
      </c>
      <c r="G18" s="39">
        <v>3235.3</v>
      </c>
      <c r="H18" s="39">
        <v>1199.248</v>
      </c>
      <c r="I18" s="39">
        <v>112</v>
      </c>
      <c r="J18" s="39">
        <v>5000</v>
      </c>
      <c r="K18" s="39">
        <v>1566.6659999999999</v>
      </c>
      <c r="L18" s="39">
        <v>2000</v>
      </c>
      <c r="M18" s="39">
        <v>2100</v>
      </c>
      <c r="N18" s="39">
        <v>1581.021</v>
      </c>
      <c r="O18" s="39">
        <v>1400</v>
      </c>
      <c r="P18" s="25">
        <v>46811.533259999997</v>
      </c>
      <c r="Q18" s="26"/>
      <c r="R18" s="26"/>
      <c r="S18" s="26"/>
      <c r="T18" s="26"/>
    </row>
    <row r="19" spans="1:20" ht="159" x14ac:dyDescent="0.3">
      <c r="A19" s="24" t="s">
        <v>46</v>
      </c>
      <c r="B19" s="39">
        <v>101674.06673000001</v>
      </c>
      <c r="C19" s="39">
        <v>95000</v>
      </c>
      <c r="D19" s="39">
        <v>19881.47481</v>
      </c>
      <c r="E19" s="39">
        <v>17300</v>
      </c>
      <c r="F19" s="39">
        <v>6885</v>
      </c>
      <c r="G19" s="39">
        <v>23183.987000000001</v>
      </c>
      <c r="H19" s="39">
        <v>10127.833000000001</v>
      </c>
      <c r="I19" s="39">
        <v>3154.36</v>
      </c>
      <c r="J19" s="39">
        <v>25260</v>
      </c>
      <c r="K19" s="39">
        <v>6426.9139999999998</v>
      </c>
      <c r="L19" s="39">
        <v>19811.385999999999</v>
      </c>
      <c r="M19" s="39">
        <v>12485.49</v>
      </c>
      <c r="N19" s="39">
        <v>13050</v>
      </c>
      <c r="O19" s="39">
        <v>14252.092329999999</v>
      </c>
      <c r="P19" s="25">
        <v>368492.60386999999</v>
      </c>
      <c r="Q19" s="26"/>
      <c r="R19" s="26"/>
      <c r="S19" s="26"/>
      <c r="T19" s="26"/>
    </row>
    <row r="20" spans="1:20" ht="93" x14ac:dyDescent="0.3">
      <c r="A20" s="24" t="s">
        <v>47</v>
      </c>
      <c r="B20" s="39">
        <v>2467.15</v>
      </c>
      <c r="C20" s="39">
        <v>2200</v>
      </c>
      <c r="D20" s="39">
        <v>900</v>
      </c>
      <c r="E20" s="39">
        <v>1100</v>
      </c>
      <c r="F20" s="39">
        <v>380</v>
      </c>
      <c r="G20" s="39">
        <v>1903.89</v>
      </c>
      <c r="H20" s="39">
        <v>1000</v>
      </c>
      <c r="I20" s="39">
        <v>110</v>
      </c>
      <c r="J20" s="39">
        <v>1726</v>
      </c>
      <c r="K20" s="39">
        <v>1250</v>
      </c>
      <c r="L20" s="39">
        <v>5000</v>
      </c>
      <c r="M20" s="39">
        <v>1245</v>
      </c>
      <c r="N20" s="39">
        <v>1600</v>
      </c>
      <c r="O20" s="39">
        <v>2297.3703999999998</v>
      </c>
      <c r="P20" s="25">
        <v>23179.410400000001</v>
      </c>
      <c r="Q20" s="26"/>
      <c r="R20" s="26"/>
      <c r="S20" s="26"/>
      <c r="T20" s="26"/>
    </row>
    <row r="21" spans="1:20" ht="132.6" x14ac:dyDescent="0.3">
      <c r="A21" s="24" t="s">
        <v>48</v>
      </c>
      <c r="B21" s="39">
        <v>34.398000000000003</v>
      </c>
      <c r="C21" s="39">
        <v>18.53566</v>
      </c>
      <c r="D21" s="39"/>
      <c r="E21" s="39"/>
      <c r="F21" s="39"/>
      <c r="G21" s="39"/>
      <c r="H21" s="39">
        <v>3.7250000000000001</v>
      </c>
      <c r="I21" s="39"/>
      <c r="J21" s="39">
        <v>3.7250000000000001</v>
      </c>
      <c r="K21" s="39">
        <v>4.0101599999999999</v>
      </c>
      <c r="L21" s="39"/>
      <c r="M21" s="39">
        <v>6.7</v>
      </c>
      <c r="N21" s="39"/>
      <c r="O21" s="39"/>
      <c r="P21" s="25">
        <v>71.093819999999994</v>
      </c>
      <c r="Q21" s="26"/>
      <c r="R21" s="26"/>
      <c r="S21" s="26"/>
      <c r="T21" s="26"/>
    </row>
    <row r="22" spans="1:20" ht="119.4" x14ac:dyDescent="0.3">
      <c r="A22" s="24" t="s">
        <v>49</v>
      </c>
      <c r="B22" s="39">
        <v>7402.8</v>
      </c>
      <c r="C22" s="39">
        <v>1200</v>
      </c>
      <c r="D22" s="39">
        <v>315</v>
      </c>
      <c r="E22" s="39">
        <v>240</v>
      </c>
      <c r="F22" s="39">
        <v>130</v>
      </c>
      <c r="G22" s="39">
        <v>381.28</v>
      </c>
      <c r="H22" s="39">
        <v>31.344000000000001</v>
      </c>
      <c r="I22" s="39">
        <v>33</v>
      </c>
      <c r="J22" s="39">
        <v>1205</v>
      </c>
      <c r="K22" s="39">
        <v>291.32499999999999</v>
      </c>
      <c r="L22" s="39">
        <v>430</v>
      </c>
      <c r="M22" s="39">
        <v>254.3</v>
      </c>
      <c r="N22" s="39">
        <v>100</v>
      </c>
      <c r="O22" s="39">
        <v>521.34433000000001</v>
      </c>
      <c r="P22" s="25">
        <v>12535.393330000001</v>
      </c>
      <c r="Q22" s="26"/>
      <c r="R22" s="26"/>
      <c r="S22" s="26"/>
      <c r="T22" s="26"/>
    </row>
    <row r="23" spans="1:20" ht="119.4" x14ac:dyDescent="0.3">
      <c r="A23" s="24" t="s">
        <v>50</v>
      </c>
      <c r="B23" s="39">
        <v>92551.440690000003</v>
      </c>
      <c r="C23" s="39">
        <v>36368.669000000002</v>
      </c>
      <c r="D23" s="39">
        <v>6070.5829999999996</v>
      </c>
      <c r="E23" s="39">
        <v>8660</v>
      </c>
      <c r="F23" s="39">
        <v>2481</v>
      </c>
      <c r="G23" s="39">
        <v>4963.7749999999996</v>
      </c>
      <c r="H23" s="39">
        <v>2841</v>
      </c>
      <c r="I23" s="39">
        <v>1174.2</v>
      </c>
      <c r="J23" s="39">
        <v>15841</v>
      </c>
      <c r="K23" s="39">
        <v>5000</v>
      </c>
      <c r="L23" s="39">
        <v>6367.5290000000005</v>
      </c>
      <c r="M23" s="39">
        <v>3600.5</v>
      </c>
      <c r="N23" s="39">
        <v>7000</v>
      </c>
      <c r="O23" s="39">
        <v>3447.4896800000001</v>
      </c>
      <c r="P23" s="25">
        <v>196367.18637000001</v>
      </c>
      <c r="Q23" s="26"/>
      <c r="R23" s="26"/>
      <c r="S23" s="26"/>
      <c r="T23" s="26"/>
    </row>
    <row r="24" spans="1:20" ht="66.599999999999994" x14ac:dyDescent="0.3">
      <c r="A24" s="24" t="s">
        <v>51</v>
      </c>
      <c r="B24" s="39">
        <v>20539.991399999999</v>
      </c>
      <c r="C24" s="39">
        <v>4137.75</v>
      </c>
      <c r="D24" s="39">
        <v>2131.5</v>
      </c>
      <c r="E24" s="39">
        <v>960.5</v>
      </c>
      <c r="F24" s="39">
        <v>133.83000000000001</v>
      </c>
      <c r="G24" s="39">
        <v>1200</v>
      </c>
      <c r="H24" s="39">
        <v>108.97588</v>
      </c>
      <c r="I24" s="39">
        <v>67</v>
      </c>
      <c r="J24" s="39">
        <v>107.70578999999999</v>
      </c>
      <c r="K24" s="39">
        <v>348</v>
      </c>
      <c r="L24" s="39">
        <v>2300</v>
      </c>
      <c r="M24" s="39">
        <v>66.260000000000005</v>
      </c>
      <c r="N24" s="39">
        <v>1118.3755100000001</v>
      </c>
      <c r="O24" s="39">
        <v>114.38200000000001</v>
      </c>
      <c r="P24" s="25">
        <v>33334.270579999997</v>
      </c>
      <c r="Q24" s="26"/>
      <c r="R24" s="26"/>
      <c r="S24" s="26"/>
      <c r="T24" s="26"/>
    </row>
    <row r="25" spans="1:20" ht="93" x14ac:dyDescent="0.3">
      <c r="A25" s="24" t="s">
        <v>52</v>
      </c>
      <c r="B25" s="39">
        <v>2341.86</v>
      </c>
      <c r="C25" s="39">
        <v>1205.5050000000001</v>
      </c>
      <c r="D25" s="39">
        <v>215</v>
      </c>
      <c r="E25" s="39">
        <v>180</v>
      </c>
      <c r="F25" s="39">
        <v>50</v>
      </c>
      <c r="G25" s="39">
        <v>278.125</v>
      </c>
      <c r="H25" s="39">
        <v>73.989999999999995</v>
      </c>
      <c r="I25" s="39">
        <v>25</v>
      </c>
      <c r="J25" s="39">
        <v>200</v>
      </c>
      <c r="K25" s="39">
        <v>70.926000000000002</v>
      </c>
      <c r="L25" s="39">
        <v>179.56200000000001</v>
      </c>
      <c r="M25" s="39">
        <v>114.3</v>
      </c>
      <c r="N25" s="39">
        <v>50</v>
      </c>
      <c r="O25" s="39">
        <v>136.14052000000001</v>
      </c>
      <c r="P25" s="25">
        <v>5120.40852</v>
      </c>
      <c r="Q25" s="26"/>
      <c r="R25" s="26"/>
      <c r="S25" s="26"/>
      <c r="T25" s="26"/>
    </row>
    <row r="26" spans="1:20" ht="66.599999999999994" x14ac:dyDescent="0.3">
      <c r="A26" s="24" t="s">
        <v>53</v>
      </c>
      <c r="B26" s="39"/>
      <c r="C26" s="39">
        <v>1421.75</v>
      </c>
      <c r="D26" s="39"/>
      <c r="E26" s="39"/>
      <c r="F26" s="39"/>
      <c r="G26" s="39">
        <v>150</v>
      </c>
      <c r="H26" s="39"/>
      <c r="I26" s="39"/>
      <c r="J26" s="39">
        <v>165.17367999999999</v>
      </c>
      <c r="K26" s="39"/>
      <c r="L26" s="39"/>
      <c r="M26" s="39"/>
      <c r="N26" s="39"/>
      <c r="O26" s="39"/>
      <c r="P26" s="25">
        <v>1736.9236800000001</v>
      </c>
      <c r="Q26" s="26"/>
      <c r="R26" s="26"/>
      <c r="S26" s="26"/>
      <c r="T26" s="26"/>
    </row>
    <row r="27" spans="1:20" ht="79.8" x14ac:dyDescent="0.3">
      <c r="A27" s="24" t="s">
        <v>54</v>
      </c>
      <c r="B27" s="39"/>
      <c r="C27" s="39">
        <v>27000</v>
      </c>
      <c r="D27" s="39">
        <v>1294.0129999999999</v>
      </c>
      <c r="E27" s="39"/>
      <c r="F27" s="39"/>
      <c r="G27" s="39">
        <v>1300</v>
      </c>
      <c r="H27" s="39"/>
      <c r="I27" s="39"/>
      <c r="J27" s="39"/>
      <c r="K27" s="39"/>
      <c r="L27" s="39"/>
      <c r="M27" s="39"/>
      <c r="N27" s="39"/>
      <c r="O27" s="39"/>
      <c r="P27" s="25">
        <v>29594.012999999999</v>
      </c>
      <c r="Q27" s="26"/>
      <c r="R27" s="26"/>
      <c r="S27" s="26"/>
      <c r="T27" s="26"/>
    </row>
    <row r="28" spans="1:20" ht="159" x14ac:dyDescent="0.3">
      <c r="A28" s="24" t="s">
        <v>55</v>
      </c>
      <c r="B28" s="39">
        <v>325.5</v>
      </c>
      <c r="C28" s="39">
        <v>139.5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25">
        <v>465</v>
      </c>
      <c r="Q28" s="26"/>
      <c r="R28" s="26"/>
      <c r="S28" s="26"/>
      <c r="T28" s="26"/>
    </row>
    <row r="29" spans="1:20" ht="79.8" x14ac:dyDescent="0.3">
      <c r="A29" s="24" t="s">
        <v>56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>
        <v>-95</v>
      </c>
      <c r="P29" s="25">
        <v>-95</v>
      </c>
      <c r="Q29" s="26"/>
      <c r="R29" s="26"/>
      <c r="S29" s="26"/>
      <c r="T29" s="26"/>
    </row>
    <row r="30" spans="1:20" ht="53.4" x14ac:dyDescent="0.3">
      <c r="A30" s="24" t="s">
        <v>57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>
        <v>-2913.6799700000001</v>
      </c>
      <c r="O30" s="39"/>
      <c r="P30" s="25">
        <v>-2913.6799700000001</v>
      </c>
      <c r="Q30" s="26"/>
      <c r="R30" s="26"/>
      <c r="S30" s="26"/>
      <c r="T30" s="26"/>
    </row>
    <row r="31" spans="1:20" x14ac:dyDescent="0.3">
      <c r="A31" s="32" t="s">
        <v>58</v>
      </c>
      <c r="B31" s="40">
        <v>283025.90057</v>
      </c>
      <c r="C31" s="40">
        <v>283990.44303999998</v>
      </c>
      <c r="D31" s="40">
        <v>73457.734809999994</v>
      </c>
      <c r="E31" s="40">
        <v>54285.2</v>
      </c>
      <c r="F31" s="40">
        <v>24866.73</v>
      </c>
      <c r="G31" s="40">
        <v>90539.344200000007</v>
      </c>
      <c r="H31" s="40">
        <v>40296.603519999997</v>
      </c>
      <c r="I31" s="40">
        <v>24649.134999999998</v>
      </c>
      <c r="J31" s="40">
        <v>85931.638619999998</v>
      </c>
      <c r="K31" s="40">
        <v>26757.560160000001</v>
      </c>
      <c r="L31" s="40">
        <v>82020.860329999996</v>
      </c>
      <c r="M31" s="40">
        <v>42614.5507</v>
      </c>
      <c r="N31" s="40">
        <v>42437.072509999998</v>
      </c>
      <c r="O31" s="40">
        <v>58182.49192</v>
      </c>
      <c r="P31" s="25">
        <v>1213055.26538</v>
      </c>
      <c r="Q31" s="33"/>
      <c r="R31" s="33"/>
      <c r="S31" s="33"/>
      <c r="T31" s="33"/>
    </row>
    <row r="33" spans="1:2" x14ac:dyDescent="0.3">
      <c r="A33" s="36" t="s">
        <v>30</v>
      </c>
      <c r="B33" s="35">
        <f>Учреждения!B75+'Муниципальные районы'!P31</f>
        <v>3005381.13454</v>
      </c>
    </row>
    <row r="34" spans="1:2" ht="32.25" customHeight="1" x14ac:dyDescent="0.3">
      <c r="A34" s="36" t="str">
        <f>CONCATENATE("Остатки бюджетных средств на ",C2,"г.")</f>
        <v>Остатки бюджетных средств на 06.09.2019г.</v>
      </c>
      <c r="B34" s="35">
        <v>2330394.9</v>
      </c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2019-09-11T22:07:20Z</dcterms:modified>
</cp:coreProperties>
</file>