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Учреждения!$40:$41</definedName>
    <definedName name="_xlnm.Print_Area" localSheetId="1">'Муниципальные районы'!$A$1:$P$15</definedName>
    <definedName name="_xlnm.Print_Area" localSheetId="0">Учреждения!$A$1:$E$80</definedName>
  </definedNames>
  <calcPr calcId="162913" refMode="R1C1"/>
</workbook>
</file>

<file path=xl/calcChain.xml><?xml version="1.0" encoding="utf-8"?>
<calcChain xmlns="http://schemas.openxmlformats.org/spreadsheetml/2006/main">
  <c r="E9" i="1" l="1"/>
  <c r="E38" i="1"/>
  <c r="E8" i="1" s="1"/>
  <c r="B13" i="2"/>
  <c r="A2" i="2" l="1"/>
  <c r="B2" i="2" s="1"/>
  <c r="C2" i="2" s="1"/>
  <c r="A1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<sst xmlns="http://schemas.openxmlformats.org/spreadsheetml/2006/main" count="107" uniqueCount="106">
  <si>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</si>
  <si>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</si>
  <si>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</si>
  <si>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</si>
  <si>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</si>
  <si>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</si>
  <si>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</si>
  <si>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</si>
  <si>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</si>
  <si>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</si>
  <si>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</si>
  <si>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</si>
  <si>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</si>
  <si>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</si>
  <si>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</si>
  <si>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</si>
  <si>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</si>
  <si>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</si>
  <si>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</si>
  <si>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</si>
  <si>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</si>
  <si>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</si>
  <si>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</si>
  <si>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</si>
  <si>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</si>
  <si>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</si>
  <si>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</si>
  <si>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</si>
  <si>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</si>
  <si>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</si>
  <si>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</si>
  <si>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</si>
  <si>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</si>
  <si>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</si>
  <si>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</si>
  <si>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</si>
  <si>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</si>
  <si>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</si>
  <si>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</si>
  <si>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31.10.2019</t>
  </si>
  <si>
    <t>Законодательное Собрание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</si>
  <si>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</si>
  <si>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</si>
  <si>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</si>
  <si>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</si>
  <si>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</si>
  <si>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</si>
  <si>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</si>
  <si>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</si>
  <si>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</si>
  <si>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</si>
  <si>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</si>
  <si>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</si>
  <si>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</si>
  <si>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</si>
  <si>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</si>
  <si>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</si>
  <si>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</si>
  <si>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</si>
  <si>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</si>
  <si>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</si>
  <si>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</si>
  <si>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</si>
  <si>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</si>
  <si>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</si>
  <si>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</si>
  <si>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</si>
  <si>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</si>
  <si>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</si>
  <si>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</si>
  <si>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</si>
  <si>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</si>
  <si>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</si>
  <si>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</si>
  <si>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</si>
  <si>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</si>
  <si>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ИТОГО</t>
  </si>
  <si>
    <t>25.10.2019</t>
  </si>
  <si>
    <t>Субвенции на осуществление отдельных полномочий в области лесных отношений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</si>
  <si>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</si>
  <si>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</si>
  <si>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Иные межбюджетные трансферты на обеспечение членов Совета Федерации и их помощников в субъектах Российской Федерации  </t>
  </si>
  <si>
    <t>Субвенции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</si>
  <si>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</si>
  <si>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>Единая субвенция бюджетам субъектов Российской Федерации и бюджету г. Байконура</t>
  </si>
  <si>
    <t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</si>
  <si>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на поддержку экономического и социального развития коренных малочисленных народов Севера, Сибири и Дальнего Востока (Мероприятие 3)</t>
  </si>
  <si>
    <t>Субсидии на поддержку экономического и социального развития коренных малочисленных народов Севера, Сибири и Дальнего Востока (Мероприятие 4)</t>
  </si>
  <si>
    <t>Иные межбюджетные трансферты на финансовое обеспечение дорожной деятельности (Иные межбюджетные трансферты, предоставляемые на достижение целевых показателей региональных программ в сфере дорожного хозяйства, предусматривающих осуществление крупных особо важных для социально-экономического развития Российской Федерации проектов (Т1))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</si>
  <si>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</si>
  <si>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</si>
  <si>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Субсидия на реализацию дополнительных мероприятий в сфере занятости населения</t>
  </si>
  <si>
    <t>Субсидии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</si>
  <si>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Субсидии на реализацию программ формирования современной городской среды</t>
  </si>
  <si>
    <t>Субсидии на реализацию мероприятий по предупреждению и борьбе с социально значимыми инфекционными заболеваниями (повышение информированности граждан по вопросам профилактики ВИЧ-инфекции, а также заболеваний, ассоциированных с ВИЧ-инфекцией, в том числе с привлечением к реализации указанных мероприятий социально ориентированных некоммерческих организаций)</t>
  </si>
  <si>
    <t>Субсидии в целях развития паллиативной медицинской помощи</t>
  </si>
  <si>
    <t>Субсидии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(Объект 1)</t>
  </si>
  <si>
    <t>Субсидии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(Объект 2)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</si>
  <si>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</si>
  <si>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</t>
  </si>
  <si>
    <t>Субсидии на оснащение объектов спортивной инфраструктуры спортивно-технологическим оборудованием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</si>
  <si>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</si>
  <si>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</si>
  <si>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</si>
  <si>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Субсидия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округа, за счет средств резервного фонда Правительства Российской Федерации</t>
  </si>
  <si>
    <t>Прочие безвозмездные поступления в бюджеты субъектов Российской Федерации (безвозмездные поступления от ПАО «РусГидро» на возмещение недополученных доходов энергоснабжающим организациям)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</si>
</sst>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 applyNumberFormat="0" applyBorder="0" applyAlignment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28" zoomScaleNormal="100" zoomScaleSheetLayoutView="100" workbookViewId="0">
      <selection activeCell="E8" sqref="E8"/>
    </sheetView>
  </sheetViews>
  <sheetFormatPr defaultRowHeight="15" x14ac:dyDescent="0.25"/>
  <cols>
    <col min="1" max="1" width="69.28515625" customWidth="1"/>
    <col min="2" max="2" width="13.85546875" customWidth="1"/>
    <col min="3" max="3" width="14.42578125" customWidth="1"/>
    <col min="4" max="4" width="18.140625" customWidth="1"/>
    <col min="5" max="5" width="13.85546875" customWidth="1"/>
    <col min="6" max="6" width="12.5703125" customWidth="1"/>
    <col min="7" max="7" width="16" bestFit="1" customWidth="1"/>
    <col min="9" max="9" width="10.140625" bestFit="1" customWidth="1"/>
  </cols>
  <sheetData>
    <row r="1" spans="1:9" ht="15.75" x14ac:dyDescent="0.25">
      <c r="A1" s="48" t="s">
        <v>0</v>
      </c>
      <c r="B1" s="48"/>
      <c r="C1" s="48"/>
      <c r="D1" s="48"/>
      <c r="E1" s="48"/>
      <c r="F1" s="31" t="s">
        <v>77</v>
      </c>
      <c r="G1" s="32" t="str">
        <f>TEXT(F1,"[$-FC19]ДД ММММ")</f>
        <v>25 октября</v>
      </c>
      <c r="H1" s="32" t="str">
        <f>TEXT(F1,"[$-FC19]ДД.ММ.ГГГ \г")</f>
        <v>25.10.2019 г</v>
      </c>
    </row>
    <row r="2" spans="1:9" ht="15.75" x14ac:dyDescent="0.25">
      <c r="A2" s="48" t="str">
        <f>CONCATENATE("с ",G1," по ",G2,"ода")</f>
        <v>с 25 октября по 31 октября 2019 года</v>
      </c>
      <c r="B2" s="48"/>
      <c r="C2" s="48"/>
      <c r="D2" s="48"/>
      <c r="E2" s="48"/>
      <c r="F2" s="31" t="s">
        <v>39</v>
      </c>
      <c r="G2" s="32" t="str">
        <f>TEXT(F2,"[$-FC19]ДД ММММ ГГГ \г")</f>
        <v>31 октября 2019 г</v>
      </c>
      <c r="H2" s="32" t="str">
        <f>TEXT(F2,"[$-FC19]ДД.ММ.ГГГ \г")</f>
        <v>31.10.2019 г</v>
      </c>
      <c r="I2" s="22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9" t="str">
        <f>CONCATENATE("Остатки средств на ",H1,".")</f>
        <v>Остатки средств на 25.10.2019 г.</v>
      </c>
      <c r="B5" s="50"/>
      <c r="C5" s="50"/>
      <c r="D5" s="51"/>
      <c r="E5" s="8">
        <v>1636801</v>
      </c>
      <c r="F5" s="22"/>
    </row>
    <row r="6" spans="1:9" x14ac:dyDescent="0.25">
      <c r="A6" s="10"/>
      <c r="B6" s="11"/>
      <c r="C6" s="11"/>
      <c r="D6" s="11"/>
      <c r="E6" s="12"/>
    </row>
    <row r="7" spans="1:9" x14ac:dyDescent="0.25">
      <c r="A7" s="58" t="s">
        <v>2</v>
      </c>
      <c r="B7" s="59"/>
      <c r="C7" s="59"/>
      <c r="D7" s="59"/>
      <c r="E7" s="13"/>
    </row>
    <row r="8" spans="1:9" x14ac:dyDescent="0.25">
      <c r="A8" s="53" t="s">
        <v>3</v>
      </c>
      <c r="B8" s="59"/>
      <c r="C8" s="59"/>
      <c r="D8" s="59"/>
      <c r="E8" s="9">
        <f>E38-E9</f>
        <v>1343768.9789500001</v>
      </c>
    </row>
    <row r="9" spans="1:9" x14ac:dyDescent="0.25">
      <c r="A9" s="60" t="s">
        <v>4</v>
      </c>
      <c r="B9" s="59"/>
      <c r="C9" s="59"/>
      <c r="D9" s="59"/>
      <c r="E9" s="14">
        <f>SUM(E10:E37)</f>
        <v>897804.7</v>
      </c>
    </row>
    <row r="10" spans="1:9" x14ac:dyDescent="0.25">
      <c r="A10" s="45" t="s">
        <v>78</v>
      </c>
      <c r="B10" s="46"/>
      <c r="C10" s="46"/>
      <c r="D10" s="47"/>
      <c r="E10" s="14">
        <v>969.6</v>
      </c>
    </row>
    <row r="11" spans="1:9" ht="29.25" customHeight="1" x14ac:dyDescent="0.25">
      <c r="A11" s="45" t="s">
        <v>79</v>
      </c>
      <c r="B11" s="46"/>
      <c r="C11" s="46"/>
      <c r="D11" s="47"/>
      <c r="E11" s="14">
        <v>3806.1</v>
      </c>
    </row>
    <row r="12" spans="1:9" ht="29.25" customHeight="1" x14ac:dyDescent="0.25">
      <c r="A12" s="45" t="s">
        <v>80</v>
      </c>
      <c r="B12" s="46"/>
      <c r="C12" s="46"/>
      <c r="D12" s="47"/>
      <c r="E12" s="14">
        <v>42.9</v>
      </c>
    </row>
    <row r="13" spans="1:9" ht="31.5" customHeight="1" x14ac:dyDescent="0.25">
      <c r="A13" s="45" t="s">
        <v>81</v>
      </c>
      <c r="B13" s="46"/>
      <c r="C13" s="46"/>
      <c r="D13" s="47"/>
      <c r="E13" s="14">
        <v>96.5</v>
      </c>
    </row>
    <row r="14" spans="1:9" ht="30" customHeight="1" x14ac:dyDescent="0.25">
      <c r="A14" s="45" t="s">
        <v>82</v>
      </c>
      <c r="B14" s="46"/>
      <c r="C14" s="46"/>
      <c r="D14" s="47"/>
      <c r="E14" s="14">
        <v>2232.4</v>
      </c>
    </row>
    <row r="15" spans="1:9" ht="30.75" customHeight="1" x14ac:dyDescent="0.25">
      <c r="A15" s="45" t="s">
        <v>83</v>
      </c>
      <c r="B15" s="46"/>
      <c r="C15" s="46"/>
      <c r="D15" s="47"/>
      <c r="E15" s="14">
        <v>1146.9000000000001</v>
      </c>
    </row>
    <row r="16" spans="1:9" ht="17.25" customHeight="1" x14ac:dyDescent="0.25">
      <c r="A16" s="45" t="s">
        <v>84</v>
      </c>
      <c r="B16" s="46"/>
      <c r="C16" s="46"/>
      <c r="D16" s="47"/>
      <c r="E16" s="14">
        <v>2468.5</v>
      </c>
    </row>
    <row r="17" spans="1:5" ht="43.5" customHeight="1" x14ac:dyDescent="0.25">
      <c r="A17" s="45" t="s">
        <v>85</v>
      </c>
      <c r="B17" s="46"/>
      <c r="C17" s="46"/>
      <c r="D17" s="47"/>
      <c r="E17" s="14">
        <v>861.3</v>
      </c>
    </row>
    <row r="18" spans="1:5" ht="32.25" customHeight="1" x14ac:dyDescent="0.25">
      <c r="A18" s="45" t="s">
        <v>86</v>
      </c>
      <c r="B18" s="46"/>
      <c r="C18" s="46"/>
      <c r="D18" s="47"/>
      <c r="E18" s="14">
        <v>187.8</v>
      </c>
    </row>
    <row r="19" spans="1:5" ht="32.25" customHeight="1" x14ac:dyDescent="0.25">
      <c r="A19" s="45" t="s">
        <v>87</v>
      </c>
      <c r="B19" s="46"/>
      <c r="C19" s="46"/>
      <c r="D19" s="47"/>
      <c r="E19" s="14">
        <v>104.1</v>
      </c>
    </row>
    <row r="20" spans="1:5" ht="60" customHeight="1" x14ac:dyDescent="0.25">
      <c r="A20" s="45" t="s">
        <v>88</v>
      </c>
      <c r="B20" s="46"/>
      <c r="C20" s="46"/>
      <c r="D20" s="47"/>
      <c r="E20" s="14">
        <v>14201.1</v>
      </c>
    </row>
    <row r="21" spans="1:5" ht="33" customHeight="1" x14ac:dyDescent="0.25">
      <c r="A21" s="45" t="s">
        <v>89</v>
      </c>
      <c r="B21" s="46"/>
      <c r="C21" s="46"/>
      <c r="D21" s="47"/>
      <c r="E21" s="14">
        <v>1073.4000000000001</v>
      </c>
    </row>
    <row r="22" spans="1:5" ht="27.75" customHeight="1" x14ac:dyDescent="0.25">
      <c r="A22" s="45" t="s">
        <v>90</v>
      </c>
      <c r="B22" s="46"/>
      <c r="C22" s="46"/>
      <c r="D22" s="47"/>
      <c r="E22" s="14">
        <v>54.1</v>
      </c>
    </row>
    <row r="23" spans="1:5" ht="18" customHeight="1" x14ac:dyDescent="0.25">
      <c r="A23" s="45" t="s">
        <v>91</v>
      </c>
      <c r="B23" s="46"/>
      <c r="C23" s="46"/>
      <c r="D23" s="47"/>
      <c r="E23" s="14">
        <v>102.9</v>
      </c>
    </row>
    <row r="24" spans="1:5" ht="30.75" customHeight="1" x14ac:dyDescent="0.25">
      <c r="A24" s="45" t="s">
        <v>92</v>
      </c>
      <c r="B24" s="46"/>
      <c r="C24" s="46"/>
      <c r="D24" s="47"/>
      <c r="E24" s="14">
        <v>57591.7</v>
      </c>
    </row>
    <row r="25" spans="1:5" ht="15" customHeight="1" x14ac:dyDescent="0.25">
      <c r="A25" s="45" t="s">
        <v>93</v>
      </c>
      <c r="B25" s="46"/>
      <c r="C25" s="46"/>
      <c r="D25" s="47"/>
      <c r="E25" s="14">
        <v>4396.3999999999996</v>
      </c>
    </row>
    <row r="26" spans="1:5" ht="65.25" customHeight="1" x14ac:dyDescent="0.25">
      <c r="A26" s="45" t="s">
        <v>94</v>
      </c>
      <c r="B26" s="46"/>
      <c r="C26" s="46"/>
      <c r="D26" s="47"/>
      <c r="E26" s="14">
        <v>4.9000000000000004</v>
      </c>
    </row>
    <row r="27" spans="1:5" ht="17.25" customHeight="1" x14ac:dyDescent="0.25">
      <c r="A27" s="45" t="s">
        <v>95</v>
      </c>
      <c r="B27" s="46"/>
      <c r="C27" s="46"/>
      <c r="D27" s="47"/>
      <c r="E27" s="14">
        <v>73.2</v>
      </c>
    </row>
    <row r="28" spans="1:5" ht="46.5" customHeight="1" x14ac:dyDescent="0.25">
      <c r="A28" s="45" t="s">
        <v>96</v>
      </c>
      <c r="B28" s="46"/>
      <c r="C28" s="46"/>
      <c r="D28" s="47"/>
      <c r="E28" s="14">
        <v>98297.5</v>
      </c>
    </row>
    <row r="29" spans="1:5" ht="49.5" customHeight="1" x14ac:dyDescent="0.25">
      <c r="A29" s="45" t="s">
        <v>97</v>
      </c>
      <c r="B29" s="46"/>
      <c r="C29" s="46"/>
      <c r="D29" s="47"/>
      <c r="E29" s="14">
        <v>1210.8</v>
      </c>
    </row>
    <row r="30" spans="1:5" ht="32.25" customHeight="1" x14ac:dyDescent="0.25">
      <c r="A30" s="45" t="s">
        <v>98</v>
      </c>
      <c r="B30" s="46"/>
      <c r="C30" s="46"/>
      <c r="D30" s="47"/>
      <c r="E30" s="14">
        <v>1480.5</v>
      </c>
    </row>
    <row r="31" spans="1:5" ht="33.75" customHeight="1" x14ac:dyDescent="0.25">
      <c r="A31" s="45" t="s">
        <v>99</v>
      </c>
      <c r="B31" s="46"/>
      <c r="C31" s="46"/>
      <c r="D31" s="47"/>
      <c r="E31" s="14">
        <v>76</v>
      </c>
    </row>
    <row r="32" spans="1:5" ht="22.5" customHeight="1" x14ac:dyDescent="0.25">
      <c r="A32" s="45" t="s">
        <v>100</v>
      </c>
      <c r="B32" s="46"/>
      <c r="C32" s="46"/>
      <c r="D32" s="47"/>
      <c r="E32" s="14">
        <v>3000</v>
      </c>
    </row>
    <row r="33" spans="1:5" ht="31.5" customHeight="1" x14ac:dyDescent="0.25">
      <c r="A33" s="45" t="s">
        <v>101</v>
      </c>
      <c r="B33" s="46"/>
      <c r="C33" s="46"/>
      <c r="D33" s="47"/>
      <c r="E33" s="14">
        <v>101.3</v>
      </c>
    </row>
    <row r="34" spans="1:5" ht="49.5" customHeight="1" x14ac:dyDescent="0.25">
      <c r="A34" s="45" t="s">
        <v>102</v>
      </c>
      <c r="B34" s="46"/>
      <c r="C34" s="46"/>
      <c r="D34" s="47"/>
      <c r="E34" s="14">
        <v>22000</v>
      </c>
    </row>
    <row r="35" spans="1:5" ht="32.25" customHeight="1" x14ac:dyDescent="0.25">
      <c r="A35" s="45" t="s">
        <v>103</v>
      </c>
      <c r="B35" s="46"/>
      <c r="C35" s="46"/>
      <c r="D35" s="47"/>
      <c r="E35" s="14">
        <v>16242.3</v>
      </c>
    </row>
    <row r="36" spans="1:5" ht="69" customHeight="1" x14ac:dyDescent="0.25">
      <c r="A36" s="45" t="s">
        <v>104</v>
      </c>
      <c r="B36" s="46"/>
      <c r="C36" s="46"/>
      <c r="D36" s="47"/>
      <c r="E36" s="14">
        <v>444.8</v>
      </c>
    </row>
    <row r="37" spans="1:5" ht="30.75" customHeight="1" x14ac:dyDescent="0.25">
      <c r="A37" s="45" t="s">
        <v>105</v>
      </c>
      <c r="B37" s="46"/>
      <c r="C37" s="46"/>
      <c r="D37" s="47"/>
      <c r="E37" s="14">
        <v>665537.69999999995</v>
      </c>
    </row>
    <row r="38" spans="1:5" x14ac:dyDescent="0.25">
      <c r="A38" s="52" t="s">
        <v>5</v>
      </c>
      <c r="B38" s="53"/>
      <c r="C38" s="53"/>
      <c r="D38" s="53"/>
      <c r="E38" s="13">
        <f>'Муниципальные районы'!B14-Учреждения!E5+'Муниципальные районы'!B13</f>
        <v>2241573.6789500001</v>
      </c>
    </row>
    <row r="39" spans="1:5" x14ac:dyDescent="0.25">
      <c r="A39" s="15"/>
      <c r="B39" s="16"/>
      <c r="C39" s="16"/>
      <c r="D39" s="6"/>
      <c r="E39" s="17"/>
    </row>
    <row r="40" spans="1:5" x14ac:dyDescent="0.25">
      <c r="A40" s="54" t="s">
        <v>14</v>
      </c>
      <c r="B40" s="56" t="s">
        <v>6</v>
      </c>
      <c r="C40" s="57" t="s">
        <v>7</v>
      </c>
      <c r="D40" s="57"/>
      <c r="E40" s="57"/>
    </row>
    <row r="41" spans="1:5" ht="90" x14ac:dyDescent="0.25">
      <c r="A41" s="55"/>
      <c r="B41" s="56"/>
      <c r="C41" s="18" t="s">
        <v>8</v>
      </c>
      <c r="D41" s="18" t="s">
        <v>9</v>
      </c>
      <c r="E41" s="18" t="s">
        <v>10</v>
      </c>
    </row>
    <row r="42" spans="1:5" x14ac:dyDescent="0.25">
      <c r="A42" s="21" t="s">
        <v>40</v>
      </c>
      <c r="B42" s="19">
        <v>759.02281000000005</v>
      </c>
      <c r="C42" s="19">
        <v>-837.22311000000002</v>
      </c>
      <c r="D42" s="19">
        <v>-156.44229999999999</v>
      </c>
      <c r="E42" s="19"/>
    </row>
    <row r="43" spans="1:5" x14ac:dyDescent="0.25">
      <c r="A43" s="21" t="s">
        <v>41</v>
      </c>
      <c r="B43" s="19">
        <v>16979.5239</v>
      </c>
      <c r="C43" s="19">
        <v>13095.92885</v>
      </c>
      <c r="D43" s="19">
        <v>1007.46315</v>
      </c>
      <c r="E43" s="19"/>
    </row>
    <row r="44" spans="1:5" ht="30" x14ac:dyDescent="0.25">
      <c r="A44" s="21" t="s">
        <v>42</v>
      </c>
      <c r="B44" s="19">
        <v>37031.857069999998</v>
      </c>
      <c r="C44" s="19">
        <v>1015.21118</v>
      </c>
      <c r="D44" s="19"/>
      <c r="E44" s="19"/>
    </row>
    <row r="45" spans="1:5" x14ac:dyDescent="0.25">
      <c r="A45" s="21" t="s">
        <v>43</v>
      </c>
      <c r="B45" s="19">
        <v>727.77160000000003</v>
      </c>
      <c r="C45" s="19"/>
      <c r="D45" s="19"/>
      <c r="E45" s="19"/>
    </row>
    <row r="46" spans="1:5" x14ac:dyDescent="0.25">
      <c r="A46" s="21" t="s">
        <v>44</v>
      </c>
      <c r="B46" s="19">
        <v>300</v>
      </c>
      <c r="C46" s="19">
        <v>300</v>
      </c>
      <c r="D46" s="19"/>
      <c r="E46" s="19"/>
    </row>
    <row r="47" spans="1:5" ht="30" x14ac:dyDescent="0.25">
      <c r="A47" s="21" t="s">
        <v>45</v>
      </c>
      <c r="B47" s="19">
        <v>8473.0187100000003</v>
      </c>
      <c r="C47" s="19"/>
      <c r="D47" s="19"/>
      <c r="E47" s="19">
        <v>3338.4967799999999</v>
      </c>
    </row>
    <row r="48" spans="1:5" x14ac:dyDescent="0.25">
      <c r="A48" s="21" t="s">
        <v>46</v>
      </c>
      <c r="B48" s="19">
        <v>3820.4441999999999</v>
      </c>
      <c r="C48" s="19">
        <v>2670</v>
      </c>
      <c r="D48" s="19">
        <v>1008</v>
      </c>
      <c r="E48" s="19"/>
    </row>
    <row r="49" spans="1:5" x14ac:dyDescent="0.25">
      <c r="A49" s="21" t="s">
        <v>47</v>
      </c>
      <c r="B49" s="19">
        <v>193865.96236</v>
      </c>
      <c r="C49" s="19"/>
      <c r="D49" s="19"/>
      <c r="E49" s="19"/>
    </row>
    <row r="50" spans="1:5" x14ac:dyDescent="0.25">
      <c r="A50" s="21" t="s">
        <v>48</v>
      </c>
      <c r="B50" s="19">
        <v>15315.80042</v>
      </c>
      <c r="C50" s="19">
        <v>3314.6292199999998</v>
      </c>
      <c r="D50" s="19">
        <v>1822.6143199999999</v>
      </c>
      <c r="E50" s="19">
        <v>105.35</v>
      </c>
    </row>
    <row r="51" spans="1:5" x14ac:dyDescent="0.25">
      <c r="A51" s="21" t="s">
        <v>49</v>
      </c>
      <c r="B51" s="19">
        <v>27576.25116</v>
      </c>
      <c r="C51" s="19">
        <v>3466.8116399999999</v>
      </c>
      <c r="D51" s="19">
        <v>155.68099000000001</v>
      </c>
      <c r="E51" s="19">
        <v>110</v>
      </c>
    </row>
    <row r="52" spans="1:5" x14ac:dyDescent="0.25">
      <c r="A52" s="21" t="s">
        <v>50</v>
      </c>
      <c r="B52" s="19">
        <v>3788.2269900000001</v>
      </c>
      <c r="C52" s="19">
        <v>1610.0170700000001</v>
      </c>
      <c r="D52" s="19">
        <v>609.29345000000001</v>
      </c>
      <c r="E52" s="19">
        <v>-793.94782999999995</v>
      </c>
    </row>
    <row r="53" spans="1:5" x14ac:dyDescent="0.25">
      <c r="A53" s="21" t="s">
        <v>51</v>
      </c>
      <c r="B53" s="19">
        <v>9223.9159299999992</v>
      </c>
      <c r="C53" s="19"/>
      <c r="D53" s="19"/>
      <c r="E53" s="19"/>
    </row>
    <row r="54" spans="1:5" ht="30" x14ac:dyDescent="0.25">
      <c r="A54" s="21" t="s">
        <v>52</v>
      </c>
      <c r="B54" s="19">
        <v>3044.5404100000001</v>
      </c>
      <c r="C54" s="19">
        <v>890</v>
      </c>
      <c r="D54" s="19"/>
      <c r="E54" s="19"/>
    </row>
    <row r="55" spans="1:5" x14ac:dyDescent="0.25">
      <c r="A55" s="21" t="s">
        <v>53</v>
      </c>
      <c r="B55" s="19">
        <v>529</v>
      </c>
      <c r="C55" s="19">
        <v>529</v>
      </c>
      <c r="D55" s="19"/>
      <c r="E55" s="19"/>
    </row>
    <row r="56" spans="1:5" ht="30" x14ac:dyDescent="0.25">
      <c r="A56" s="21" t="s">
        <v>54</v>
      </c>
      <c r="B56" s="19">
        <v>10447.212589999999</v>
      </c>
      <c r="C56" s="19">
        <v>2855.8714199999999</v>
      </c>
      <c r="D56" s="19">
        <v>1036.99217</v>
      </c>
      <c r="E56" s="19"/>
    </row>
    <row r="57" spans="1:5" ht="30" x14ac:dyDescent="0.25">
      <c r="A57" s="21" t="s">
        <v>55</v>
      </c>
      <c r="B57" s="19">
        <v>3895.3413799999998</v>
      </c>
      <c r="C57" s="19">
        <v>1193.2529999999999</v>
      </c>
      <c r="D57" s="19">
        <v>257.89499999999998</v>
      </c>
      <c r="E57" s="19">
        <v>1332.1721700000001</v>
      </c>
    </row>
    <row r="58" spans="1:5" x14ac:dyDescent="0.25">
      <c r="A58" s="21" t="s">
        <v>56</v>
      </c>
      <c r="B58" s="19">
        <v>92799.144459999996</v>
      </c>
      <c r="C58" s="19"/>
      <c r="D58" s="19"/>
      <c r="E58" s="19"/>
    </row>
    <row r="59" spans="1:5" ht="30" x14ac:dyDescent="0.25">
      <c r="A59" s="21" t="s">
        <v>57</v>
      </c>
      <c r="B59" s="19">
        <v>14168.978859999999</v>
      </c>
      <c r="C59" s="19">
        <v>8500</v>
      </c>
      <c r="D59" s="19">
        <v>4667.5388599999997</v>
      </c>
      <c r="E59" s="19"/>
    </row>
    <row r="60" spans="1:5" x14ac:dyDescent="0.25">
      <c r="A60" s="21" t="s">
        <v>58</v>
      </c>
      <c r="B60" s="19">
        <v>587</v>
      </c>
      <c r="C60" s="19">
        <v>580</v>
      </c>
      <c r="D60" s="19"/>
      <c r="E60" s="19"/>
    </row>
    <row r="61" spans="1:5" x14ac:dyDescent="0.25">
      <c r="A61" s="21" t="s">
        <v>59</v>
      </c>
      <c r="B61" s="19">
        <v>175</v>
      </c>
      <c r="C61" s="19">
        <v>100</v>
      </c>
      <c r="D61" s="19"/>
      <c r="E61" s="19"/>
    </row>
    <row r="62" spans="1:5" x14ac:dyDescent="0.25">
      <c r="A62" s="21" t="s">
        <v>60</v>
      </c>
      <c r="B62" s="19">
        <v>2750</v>
      </c>
      <c r="C62" s="19">
        <v>2200</v>
      </c>
      <c r="D62" s="19">
        <v>550</v>
      </c>
      <c r="E62" s="19"/>
    </row>
    <row r="63" spans="1:5" x14ac:dyDescent="0.25">
      <c r="A63" s="21" t="s">
        <v>61</v>
      </c>
      <c r="B63" s="19">
        <v>1215.5530000000001</v>
      </c>
      <c r="C63" s="19">
        <v>800</v>
      </c>
      <c r="D63" s="19">
        <v>350</v>
      </c>
      <c r="E63" s="19"/>
    </row>
    <row r="64" spans="1:5" ht="30" x14ac:dyDescent="0.25">
      <c r="A64" s="21" t="s">
        <v>62</v>
      </c>
      <c r="B64" s="19">
        <v>495.09</v>
      </c>
      <c r="C64" s="19">
        <v>300</v>
      </c>
      <c r="D64" s="19">
        <v>155</v>
      </c>
      <c r="E64" s="19"/>
    </row>
    <row r="65" spans="1:5" x14ac:dyDescent="0.25">
      <c r="A65" s="21" t="s">
        <v>63</v>
      </c>
      <c r="B65" s="19">
        <v>2727.4673699999998</v>
      </c>
      <c r="C65" s="19">
        <v>2164.4737500000001</v>
      </c>
      <c r="D65" s="19">
        <v>537.60461999999995</v>
      </c>
      <c r="E65" s="19"/>
    </row>
    <row r="66" spans="1:5" x14ac:dyDescent="0.25">
      <c r="A66" s="21" t="s">
        <v>64</v>
      </c>
      <c r="B66" s="19">
        <v>665787.63899999997</v>
      </c>
      <c r="C66" s="19"/>
      <c r="D66" s="19"/>
      <c r="E66" s="19"/>
    </row>
    <row r="67" spans="1:5" x14ac:dyDescent="0.25">
      <c r="A67" s="21" t="s">
        <v>65</v>
      </c>
      <c r="B67" s="19">
        <v>3858.1826900000001</v>
      </c>
      <c r="C67" s="19">
        <v>2372.82969</v>
      </c>
      <c r="D67" s="19">
        <v>443.60700000000003</v>
      </c>
      <c r="E67" s="19"/>
    </row>
    <row r="68" spans="1:5" x14ac:dyDescent="0.25">
      <c r="A68" s="21" t="s">
        <v>66</v>
      </c>
      <c r="B68" s="19">
        <v>28849.49984</v>
      </c>
      <c r="C68" s="19"/>
      <c r="D68" s="19"/>
      <c r="E68" s="19"/>
    </row>
    <row r="69" spans="1:5" ht="30" x14ac:dyDescent="0.25">
      <c r="A69" s="21" t="s">
        <v>67</v>
      </c>
      <c r="B69" s="19">
        <v>5432.3727099999996</v>
      </c>
      <c r="C69" s="19">
        <v>5189.2722599999997</v>
      </c>
      <c r="D69" s="19">
        <v>229.80619999999999</v>
      </c>
      <c r="E69" s="19"/>
    </row>
    <row r="70" spans="1:5" x14ac:dyDescent="0.25">
      <c r="A70" s="21" t="s">
        <v>68</v>
      </c>
      <c r="B70" s="19">
        <v>69.989940000000004</v>
      </c>
      <c r="C70" s="19"/>
      <c r="D70" s="19">
        <v>69.989940000000004</v>
      </c>
      <c r="E70" s="19"/>
    </row>
    <row r="71" spans="1:5" x14ac:dyDescent="0.25">
      <c r="A71" s="21" t="s">
        <v>69</v>
      </c>
      <c r="B71" s="19">
        <v>1779.3430000000001</v>
      </c>
      <c r="C71" s="19">
        <v>1080.4169999999999</v>
      </c>
      <c r="D71" s="19">
        <v>285.13200000000001</v>
      </c>
      <c r="E71" s="19"/>
    </row>
    <row r="72" spans="1:5" x14ac:dyDescent="0.25">
      <c r="A72" s="21" t="s">
        <v>70</v>
      </c>
      <c r="B72" s="19">
        <v>15040.56789</v>
      </c>
      <c r="C72" s="19"/>
      <c r="D72" s="19"/>
      <c r="E72" s="19"/>
    </row>
    <row r="73" spans="1:5" x14ac:dyDescent="0.25">
      <c r="A73" s="21" t="s">
        <v>71</v>
      </c>
      <c r="B73" s="19">
        <v>10166.589910000001</v>
      </c>
      <c r="C73" s="19"/>
      <c r="D73" s="19"/>
      <c r="E73" s="19"/>
    </row>
    <row r="74" spans="1:5" x14ac:dyDescent="0.25">
      <c r="A74" s="21" t="s">
        <v>72</v>
      </c>
      <c r="B74" s="19">
        <v>406.89888000000002</v>
      </c>
      <c r="C74" s="19">
        <v>239.37791999999999</v>
      </c>
      <c r="D74" s="19">
        <v>97.128960000000006</v>
      </c>
      <c r="E74" s="19"/>
    </row>
    <row r="75" spans="1:5" x14ac:dyDescent="0.25">
      <c r="A75" s="21" t="s">
        <v>73</v>
      </c>
      <c r="B75" s="19">
        <v>437</v>
      </c>
      <c r="C75" s="19">
        <v>220</v>
      </c>
      <c r="D75" s="19">
        <v>140</v>
      </c>
      <c r="E75" s="19"/>
    </row>
    <row r="76" spans="1:5" ht="30" x14ac:dyDescent="0.25">
      <c r="A76" s="21" t="s">
        <v>74</v>
      </c>
      <c r="B76" s="19">
        <v>4309.3686100000004</v>
      </c>
      <c r="C76" s="19">
        <v>3531.2822799999999</v>
      </c>
      <c r="D76" s="19">
        <v>596.10969999999998</v>
      </c>
      <c r="E76" s="19"/>
    </row>
    <row r="77" spans="1:5" x14ac:dyDescent="0.25">
      <c r="A77" s="21" t="s">
        <v>75</v>
      </c>
      <c r="B77" s="19">
        <v>1320</v>
      </c>
      <c r="C77" s="19">
        <v>1000</v>
      </c>
      <c r="D77" s="19">
        <v>320</v>
      </c>
      <c r="E77" s="19"/>
    </row>
    <row r="78" spans="1:5" x14ac:dyDescent="0.25">
      <c r="A78" s="23" t="s">
        <v>76</v>
      </c>
      <c r="B78" s="20">
        <v>1188153.5756900001</v>
      </c>
      <c r="C78" s="20">
        <v>58381.152170000001</v>
      </c>
      <c r="D78" s="20">
        <v>14183.414059999999</v>
      </c>
      <c r="E78" s="20">
        <v>4092.0711200000001</v>
      </c>
    </row>
  </sheetData>
  <mergeCells count="38">
    <mergeCell ref="A1:E1"/>
    <mergeCell ref="A2:E2"/>
    <mergeCell ref="A5:D5"/>
    <mergeCell ref="A38:D38"/>
    <mergeCell ref="A40:A41"/>
    <mergeCell ref="B40:B41"/>
    <mergeCell ref="C40:E40"/>
    <mergeCell ref="A7:D7"/>
    <mergeCell ref="A8:D8"/>
    <mergeCell ref="A9:D9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7:D37"/>
    <mergeCell ref="A33:D33"/>
    <mergeCell ref="A34:D34"/>
    <mergeCell ref="A35:D35"/>
    <mergeCell ref="A36:D36"/>
    <mergeCell ref="A10:D10"/>
    <mergeCell ref="A11:D11"/>
    <mergeCell ref="A12:D12"/>
    <mergeCell ref="A13:D13"/>
    <mergeCell ref="A14:D14"/>
    <mergeCell ref="A20:D20"/>
    <mergeCell ref="A21:D21"/>
    <mergeCell ref="A15:D15"/>
    <mergeCell ref="A16:D16"/>
    <mergeCell ref="A17:D17"/>
    <mergeCell ref="A18:D18"/>
    <mergeCell ref="A19:D19"/>
  </mergeCells>
  <pageMargins left="0.56000000000000005" right="0.28000000000000003" top="0.41" bottom="0.36" header="0.17" footer="0.17"/>
  <pageSetup paperSize="9" scale="70" orientation="portrait" r:id="rId1"/>
  <headerFooter>
    <oddFooter>&amp;C&amp;P</oddFooter>
  </headerFooter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topLeftCell="A7" zoomScaleNormal="100" zoomScaleSheetLayoutView="100" workbookViewId="0">
      <selection activeCell="B14" sqref="B14"/>
    </sheetView>
  </sheetViews>
  <sheetFormatPr defaultRowHeight="15" x14ac:dyDescent="0.25"/>
  <cols>
    <col min="1" max="1" width="38.28515625" customWidth="1"/>
    <col min="2" max="2" width="13.140625" customWidth="1"/>
    <col min="3" max="3" width="13.85546875" customWidth="1"/>
    <col min="4" max="4" width="14" customWidth="1"/>
    <col min="5" max="5" width="13.140625" customWidth="1"/>
    <col min="6" max="6" width="13.42578125" customWidth="1"/>
    <col min="7" max="7" width="13.85546875" customWidth="1"/>
    <col min="8" max="8" width="14.42578125" customWidth="1"/>
    <col min="9" max="9" width="14.140625" customWidth="1"/>
    <col min="10" max="10" width="12.7109375" customWidth="1"/>
    <col min="11" max="11" width="11.28515625" customWidth="1"/>
    <col min="12" max="12" width="13.85546875" customWidth="1"/>
    <col min="13" max="14" width="13.42578125" customWidth="1"/>
    <col min="15" max="15" width="13.28515625" customWidth="1"/>
  </cols>
  <sheetData>
    <row r="1" spans="1:20" s="29" customFormat="1" ht="15.75" x14ac:dyDescent="0.25">
      <c r="A1" s="43" t="s">
        <v>39</v>
      </c>
      <c r="C1" s="30" t="s">
        <v>13</v>
      </c>
    </row>
    <row r="2" spans="1:20" x14ac:dyDescent="0.25">
      <c r="A2" s="38" t="str">
        <f>TEXT(EndData2,"[$-FC19]ДД.ММ.ГГГ")</f>
        <v>31.10.2019</v>
      </c>
      <c r="B2" s="38">
        <f>A2+1</f>
        <v>43770</v>
      </c>
      <c r="C2" s="44" t="str">
        <f>TEXT(B2,"[$-FC19]ДД.ММ.ГГГ")</f>
        <v>01.11.2019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102.75" x14ac:dyDescent="0.25">
      <c r="A4" s="25" t="s">
        <v>31</v>
      </c>
      <c r="B4" s="40">
        <v>1398.21684</v>
      </c>
      <c r="C4" s="40"/>
      <c r="D4" s="40">
        <v>401.1</v>
      </c>
      <c r="E4" s="40">
        <v>149.678</v>
      </c>
      <c r="F4" s="40">
        <v>108.92700000000001</v>
      </c>
      <c r="G4" s="40">
        <v>1457.6559999999999</v>
      </c>
      <c r="H4" s="40">
        <v>670.80499999999995</v>
      </c>
      <c r="I4" s="40"/>
      <c r="J4" s="40">
        <v>420.55237</v>
      </c>
      <c r="K4" s="40">
        <v>184.5</v>
      </c>
      <c r="L4" s="40">
        <v>1124.31062</v>
      </c>
      <c r="M4" s="40">
        <v>1198.0174300000001</v>
      </c>
      <c r="N4" s="40">
        <v>499.03800000000001</v>
      </c>
      <c r="O4" s="40">
        <v>223.3</v>
      </c>
      <c r="P4" s="26">
        <v>7836.1012600000004</v>
      </c>
      <c r="Q4" s="27"/>
      <c r="R4" s="27"/>
      <c r="S4" s="27"/>
      <c r="T4" s="27"/>
    </row>
    <row r="5" spans="1:20" ht="77.25" x14ac:dyDescent="0.25">
      <c r="A5" s="25" t="s">
        <v>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>
        <v>-117.84</v>
      </c>
      <c r="N5" s="40"/>
      <c r="O5" s="40"/>
      <c r="P5" s="26">
        <v>-117.84</v>
      </c>
      <c r="Q5" s="27"/>
      <c r="R5" s="27"/>
      <c r="S5" s="27"/>
      <c r="T5" s="27"/>
    </row>
    <row r="6" spans="1:20" ht="102.75" x14ac:dyDescent="0.25">
      <c r="A6" s="25" t="s">
        <v>33</v>
      </c>
      <c r="B6" s="40"/>
      <c r="C6" s="40">
        <v>2713.98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26">
        <v>2713.98</v>
      </c>
      <c r="Q6" s="27"/>
      <c r="R6" s="27"/>
      <c r="S6" s="27"/>
      <c r="T6" s="27"/>
    </row>
    <row r="7" spans="1:20" ht="153.75" x14ac:dyDescent="0.25">
      <c r="A7" s="25" t="s">
        <v>34</v>
      </c>
      <c r="B7" s="40"/>
      <c r="C7" s="40">
        <v>10000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10000</v>
      </c>
      <c r="Q7" s="27"/>
      <c r="R7" s="27"/>
      <c r="S7" s="27"/>
      <c r="T7" s="27"/>
    </row>
    <row r="8" spans="1:20" ht="64.5" x14ac:dyDescent="0.25">
      <c r="A8" s="25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>
        <v>-211.30099999999999</v>
      </c>
      <c r="N8" s="40"/>
      <c r="O8" s="40"/>
      <c r="P8" s="26">
        <v>-211.30099999999999</v>
      </c>
      <c r="Q8" s="27"/>
      <c r="R8" s="27"/>
      <c r="S8" s="27"/>
      <c r="T8" s="27"/>
    </row>
    <row r="9" spans="1:20" ht="90" x14ac:dyDescent="0.25">
      <c r="A9" s="25" t="s">
        <v>36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>
        <v>489.43</v>
      </c>
      <c r="O9" s="40"/>
      <c r="P9" s="26">
        <v>489.43</v>
      </c>
      <c r="Q9" s="27"/>
      <c r="R9" s="27"/>
      <c r="S9" s="27"/>
      <c r="T9" s="27"/>
    </row>
    <row r="10" spans="1:20" ht="39" x14ac:dyDescent="0.25">
      <c r="A10" s="25" t="s">
        <v>37</v>
      </c>
      <c r="B10" s="40"/>
      <c r="C10" s="40"/>
      <c r="D10" s="40"/>
      <c r="E10" s="40"/>
      <c r="F10" s="40">
        <v>558.60599999999999</v>
      </c>
      <c r="G10" s="40"/>
      <c r="H10" s="40"/>
      <c r="I10" s="40">
        <v>45.84</v>
      </c>
      <c r="J10" s="40">
        <v>360.303</v>
      </c>
      <c r="K10" s="40"/>
      <c r="L10" s="40"/>
      <c r="M10" s="40"/>
      <c r="N10" s="40"/>
      <c r="O10" s="40">
        <v>4.5839999999999996</v>
      </c>
      <c r="P10" s="26">
        <v>969.33299999999997</v>
      </c>
      <c r="Q10" s="27"/>
      <c r="R10" s="27"/>
      <c r="S10" s="27"/>
      <c r="T10" s="27"/>
    </row>
    <row r="11" spans="1:20" x14ac:dyDescent="0.25">
      <c r="A11" s="33" t="s">
        <v>38</v>
      </c>
      <c r="B11" s="41">
        <v>1398.21684</v>
      </c>
      <c r="C11" s="41">
        <v>12713.98</v>
      </c>
      <c r="D11" s="41">
        <v>401.1</v>
      </c>
      <c r="E11" s="41">
        <v>149.678</v>
      </c>
      <c r="F11" s="41">
        <v>667.53300000000002</v>
      </c>
      <c r="G11" s="41">
        <v>1457.6559999999999</v>
      </c>
      <c r="H11" s="41">
        <v>670.80499999999995</v>
      </c>
      <c r="I11" s="41">
        <v>45.84</v>
      </c>
      <c r="J11" s="41">
        <v>780.85536999999999</v>
      </c>
      <c r="K11" s="41">
        <v>184.5</v>
      </c>
      <c r="L11" s="41">
        <v>1124.31062</v>
      </c>
      <c r="M11" s="41">
        <v>868.87643000000003</v>
      </c>
      <c r="N11" s="41">
        <v>988.46799999999996</v>
      </c>
      <c r="O11" s="41">
        <v>227.88399999999999</v>
      </c>
      <c r="P11" s="26">
        <v>21679.703259999998</v>
      </c>
      <c r="Q11" s="34"/>
      <c r="R11" s="34"/>
      <c r="S11" s="34"/>
      <c r="T11" s="34"/>
    </row>
    <row r="13" spans="1:20" x14ac:dyDescent="0.25">
      <c r="A13" s="37" t="s">
        <v>30</v>
      </c>
      <c r="B13" s="36">
        <f>Учреждения!B78+'Муниципальные районы'!P11</f>
        <v>1209833.2789500002</v>
      </c>
    </row>
    <row r="14" spans="1:20" ht="32.25" customHeight="1" x14ac:dyDescent="0.25">
      <c r="A14" s="37" t="str">
        <f>CONCATENATE("Остатки бюджетных средств на ",C2,"г.")</f>
        <v>Остатки бюджетных средств на 01.11.2019г.</v>
      </c>
      <c r="B14" s="36">
        <v>2668541.4</v>
      </c>
    </row>
  </sheetData>
  <pageMargins left="0.23622047244094491" right="0.23622047244094491" top="0.31496062992125984" bottom="0.27559055118110237" header="0.19685039370078741" footer="0.15748031496062992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2019-11-07T01:33:02Z</dcterms:modified>
</cp:coreProperties>
</file>