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Учреждения!$34:$35</definedName>
    <definedName name="_xlnm.Print_Area" localSheetId="1">'Муниципальные районы'!$A$1:$P$33</definedName>
    <definedName name="_xlnm.Print_Area" localSheetId="0">Учреждения!$A$1:$E$79</definedName>
  </definedNames>
  <calcPr calcId="162913"/>
</workbook>
</file>

<file path=xl/calcChain.xml><?xml version="1.0" encoding="utf-8"?>
<calcChain xmlns="http://schemas.openxmlformats.org/spreadsheetml/2006/main">
  <c r="E7" i="1" l="1"/>
  <c r="E8" i="1"/>
  <c r="E32" i="1"/>
  <c r="B31" i="2"/>
  <c r="A2" i="2" l="1"/>
  <c r="B2" i="2" s="1"/>
  <c r="C2" i="2" s="1"/>
  <c r="A3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<sst xmlns="http://schemas.openxmlformats.org/spreadsheetml/2006/main" count="124" uniqueCount="121">
  <si>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</si>
  <si>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</si>
  <si>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</si>
  <si>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</si>
  <si>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</si>
  <si>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</si>
  <si>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</si>
  <si>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</si>
  <si>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</si>
  <si>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</si>
  <si>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</si>
  <si>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</si>
  <si>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</si>
  <si>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</si>
  <si>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</si>
  <si>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</si>
  <si>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</si>
  <si>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</si>
  <si>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</si>
  <si>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</si>
  <si>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</si>
  <si>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</si>
  <si>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</si>
  <si>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</si>
  <si>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</si>
  <si>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</si>
  <si>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</si>
  <si>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</si>
  <si>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</si>
  <si>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</si>
  <si>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</si>
  <si>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</si>
  <si>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</si>
  <si>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</si>
  <si>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Субсидии местным бюджетам на реализацию мероприятий Инвестиционной  программы Камчатского края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</si>
  <si>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</si>
  <si>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</si>
  <si>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</si>
  <si>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</si>
  <si>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</si>
  <si>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</si>
  <si>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</si>
  <si>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</si>
  <si>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</si>
  <si>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</si>
  <si>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</si>
  <si>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</si>
  <si>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Расходы, связанные с особым режимом безопасного функционирования закрытых административно-территориальных образований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</si>
  <si>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</si>
  <si>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Осуществление первичного воинского учета на территориях, где отсутствуют военные комиссариаты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</si>
  <si>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</si>
  <si>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</si>
  <si>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Выплата единовременного пособия при всех формах устройства детей, лишенных родительского попечения, в семью</t>
  </si>
  <si>
    <t>Реализация программ формирования современной городской среды</t>
  </si>
  <si>
    <t>Осуществление переданных полномочий Российской Федерации на государственную регистрацию актов гражданского состояния</t>
  </si>
  <si>
    <t>Всего:</t>
  </si>
  <si>
    <t>14.11.2019</t>
  </si>
  <si>
    <t>Законодательное Собрание Камчатского края</t>
  </si>
  <si>
    <t>Контрольно-счетная палата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</si>
  <si>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</si>
  <si>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</si>
  <si>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</si>
  <si>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</si>
  <si>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</si>
  <si>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</si>
  <si>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</si>
  <si>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</si>
  <si>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</si>
  <si>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</si>
  <si>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</si>
  <si>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</si>
  <si>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</si>
  <si>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</si>
  <si>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</si>
  <si>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</si>
  <si>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</si>
  <si>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</si>
  <si>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</si>
  <si>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</si>
  <si>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</si>
  <si>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</si>
  <si>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</si>
  <si>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</si>
  <si>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</si>
  <si>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</si>
  <si>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</si>
  <si>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Агентство по внутренней политике Камчатского края</t>
  </si>
  <si>
    <t>Министерство спорта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</si>
  <si>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</si>
  <si>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</si>
  <si>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</si>
  <si>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</si>
  <si>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</si>
  <si>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</si>
  <si>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Служба охраны объектов культурного наследия Камчатского края</t>
  </si>
  <si>
    <t>Агентство приоритетных проектов развития Камчатского края</t>
  </si>
  <si>
    <t>Агентство записи актов гражданского состояния и архивного дела Камчатского края</t>
  </si>
  <si>
    <t>Агентство по делам молодежи Камчатского края</t>
  </si>
  <si>
    <t>ИТОГО</t>
  </si>
  <si>
    <t>08.11.2019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</si>
  <si>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</si>
  <si>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</si>
  <si>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</si>
  <si>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Субсидии бюджетам субъектов Российской Федерации на реализацию мероприятий по оснащению объектов спортивной инфраструктуры спортивно-технологическим оборудованием</t>
  </si>
  <si>
    <t xml:space="preserve"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</si>
  <si>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</si>
  <si>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 xml:space="preserve">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 </t>
  </si>
  <si>
    <t xml:space="preserve"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 </t>
  </si>
  <si>
    <t xml:space="preserve">Субсидии бюджетам субъектов Российской Федерации за счет средств резервного фонда Правительства Российской Федерации </t>
  </si>
  <si>
    <t>Субвенции бюджетам субъектов Российской Федерации на осуществление отдельных полномочий в области водных отношений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</si>
  <si>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</si>
  <si>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</si>
  <si>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</si>
  <si>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</si>
  <si>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</si>
  <si>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</si>
  <si>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Единая субвенция бюджетам субъектов Российской Федерации и бюджету г. Байконура</t>
  </si>
  <si>
    <t xml:space="preserve">Межбюджетные трансферты, передаваемые бюджетам субъектов Российской Федерации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 </t>
  </si>
  <si>
    <t xml:space="preserve"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</si>
  <si>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</si>
  <si>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 xml:space="preserve">Межбюджетные трансферты, передаваемые бюджетам субъектов Российской Федерации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</si>
</sst>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right" vertical="distributed" wrapText="1"/>
    </xf>
    <xf numFmtId="0" fontId="12" fillId="0" borderId="0" xfId="0" applyFont="1" applyAlignment="1">
      <alignment vertical="distributed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view="pageBreakPreview" topLeftCell="A25" zoomScaleNormal="100" zoomScaleSheetLayoutView="100" workbookViewId="0">
      <selection activeCell="E8" sqref="E8"/>
    </sheetView>
  </sheetViews>
  <sheetFormatPr defaultColWidth="8.77734375" defaultRowHeight="13.8" x14ac:dyDescent="0.25"/>
  <cols>
    <col min="1" max="1" width="69.21875" style="31" customWidth="1"/>
    <col min="2" max="2" width="13.77734375" style="31" customWidth="1"/>
    <col min="3" max="4" width="14.44140625" style="31" customWidth="1"/>
    <col min="5" max="5" width="12.44140625" style="31" customWidth="1"/>
    <col min="6" max="6" width="12.5546875" style="31" customWidth="1"/>
    <col min="7" max="7" width="16" style="31" bestFit="1" customWidth="1"/>
    <col min="8" max="8" width="8.77734375" style="31"/>
    <col min="9" max="9" width="10.21875" style="31" bestFit="1" customWidth="1"/>
    <col min="10" max="16384" width="8.77734375" style="31"/>
  </cols>
  <sheetData>
    <row r="1" spans="1:9" ht="15.6" x14ac:dyDescent="0.3">
      <c r="A1" s="46" t="s">
        <v>0</v>
      </c>
      <c r="B1" s="46"/>
      <c r="C1" s="46"/>
      <c r="D1" s="46"/>
      <c r="E1" s="46"/>
      <c r="F1" s="37" t="s">
        <v>99</v>
      </c>
      <c r="G1" s="38" t="str">
        <f>TEXT(F1,"[$-FC19]ДД ММММ")</f>
        <v>08 ноября</v>
      </c>
      <c r="H1" s="38" t="str">
        <f>TEXT(F1,"[$-FC19]ДД.ММ.ГГГ \г")</f>
        <v>08.11.2019 г</v>
      </c>
    </row>
    <row r="2" spans="1:9" ht="15.6" x14ac:dyDescent="0.3">
      <c r="A2" s="46" t="str">
        <f>CONCATENATE("с ",G1," по ",G2,"ода")</f>
        <v>с 08 ноября по 14 ноября 2019 года</v>
      </c>
      <c r="B2" s="46"/>
      <c r="C2" s="46"/>
      <c r="D2" s="46"/>
      <c r="E2" s="46"/>
      <c r="F2" s="37" t="s">
        <v>56</v>
      </c>
      <c r="G2" s="38" t="str">
        <f>TEXT(F2,"[$-FC19]ДД ММММ ГГГ \г")</f>
        <v>14 ноября 2019 г</v>
      </c>
      <c r="H2" s="38" t="str">
        <f>TEXT(F2,"[$-FC19]ДД.ММ.ГГГ \г")</f>
        <v>14.11.2019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08.11.2019 г.</v>
      </c>
      <c r="B5" s="48"/>
      <c r="C5" s="48"/>
      <c r="D5" s="49"/>
      <c r="E5" s="8">
        <v>3289091.9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>
        <f>E32-E8</f>
        <v>457946.76514999999</v>
      </c>
    </row>
    <row r="8" spans="1:9" x14ac:dyDescent="0.25">
      <c r="A8" s="51" t="s">
        <v>3</v>
      </c>
      <c r="B8" s="57"/>
      <c r="C8" s="57"/>
      <c r="D8" s="57"/>
      <c r="E8" s="9">
        <f>SUM(E10:E31)</f>
        <v>199125.37</v>
      </c>
    </row>
    <row r="9" spans="1:9" x14ac:dyDescent="0.25">
      <c r="A9" s="58" t="s">
        <v>4</v>
      </c>
      <c r="B9" s="57"/>
      <c r="C9" s="57"/>
      <c r="D9" s="57"/>
      <c r="E9" s="14"/>
    </row>
    <row r="10" spans="1:9" s="60" customFormat="1" ht="18" customHeight="1" x14ac:dyDescent="0.3">
      <c r="A10" s="61" t="s">
        <v>100</v>
      </c>
      <c r="B10" s="61"/>
      <c r="C10" s="61"/>
      <c r="D10" s="61"/>
      <c r="E10" s="59">
        <v>36167</v>
      </c>
    </row>
    <row r="11" spans="1:9" s="60" customFormat="1" ht="61.8" customHeight="1" x14ac:dyDescent="0.3">
      <c r="A11" s="62" t="s">
        <v>101</v>
      </c>
      <c r="B11" s="61"/>
      <c r="C11" s="61"/>
      <c r="D11" s="61"/>
      <c r="E11" s="59">
        <v>1800</v>
      </c>
    </row>
    <row r="12" spans="1:9" s="60" customFormat="1" ht="30" customHeight="1" x14ac:dyDescent="0.3">
      <c r="A12" s="62" t="s">
        <v>102</v>
      </c>
      <c r="B12" s="61"/>
      <c r="C12" s="61"/>
      <c r="D12" s="61"/>
      <c r="E12" s="59">
        <v>352.84</v>
      </c>
    </row>
    <row r="13" spans="1:9" s="60" customFormat="1" ht="30" customHeight="1" x14ac:dyDescent="0.3">
      <c r="A13" s="62" t="s">
        <v>102</v>
      </c>
      <c r="B13" s="61"/>
      <c r="C13" s="61"/>
      <c r="D13" s="61"/>
      <c r="E13" s="59">
        <v>59.7</v>
      </c>
    </row>
    <row r="14" spans="1:9" s="60" customFormat="1" ht="30" customHeight="1" x14ac:dyDescent="0.3">
      <c r="A14" s="62" t="s">
        <v>103</v>
      </c>
      <c r="B14" s="61"/>
      <c r="C14" s="61"/>
      <c r="D14" s="61"/>
      <c r="E14" s="59">
        <v>2999.99</v>
      </c>
    </row>
    <row r="15" spans="1:9" s="60" customFormat="1" ht="45" customHeight="1" x14ac:dyDescent="0.3">
      <c r="A15" s="62" t="s">
        <v>104</v>
      </c>
      <c r="B15" s="61"/>
      <c r="C15" s="61"/>
      <c r="D15" s="61"/>
      <c r="E15" s="59">
        <v>38.07</v>
      </c>
    </row>
    <row r="16" spans="1:9" s="60" customFormat="1" ht="30" customHeight="1" x14ac:dyDescent="0.3">
      <c r="A16" s="62" t="s">
        <v>105</v>
      </c>
      <c r="B16" s="61"/>
      <c r="C16" s="61"/>
      <c r="D16" s="61"/>
      <c r="E16" s="59">
        <v>2001.31</v>
      </c>
    </row>
    <row r="17" spans="1:5" s="60" customFormat="1" ht="30" customHeight="1" x14ac:dyDescent="0.3">
      <c r="A17" s="62" t="s">
        <v>106</v>
      </c>
      <c r="B17" s="61"/>
      <c r="C17" s="61"/>
      <c r="D17" s="61"/>
      <c r="E17" s="59">
        <v>285.38</v>
      </c>
    </row>
    <row r="18" spans="1:5" s="60" customFormat="1" ht="48" customHeight="1" x14ac:dyDescent="0.3">
      <c r="A18" s="62" t="s">
        <v>107</v>
      </c>
      <c r="B18" s="61"/>
      <c r="C18" s="61"/>
      <c r="D18" s="61"/>
      <c r="E18" s="59">
        <v>28500</v>
      </c>
    </row>
    <row r="19" spans="1:5" s="60" customFormat="1" ht="30" customHeight="1" x14ac:dyDescent="0.3">
      <c r="A19" s="62" t="s">
        <v>108</v>
      </c>
      <c r="B19" s="61"/>
      <c r="C19" s="61"/>
      <c r="D19" s="61"/>
      <c r="E19" s="59">
        <v>269.10000000000002</v>
      </c>
    </row>
    <row r="20" spans="1:5" s="60" customFormat="1" ht="30" customHeight="1" x14ac:dyDescent="0.3">
      <c r="A20" s="62" t="s">
        <v>109</v>
      </c>
      <c r="B20" s="61"/>
      <c r="C20" s="61"/>
      <c r="D20" s="61"/>
      <c r="E20" s="59">
        <v>538.58000000000004</v>
      </c>
    </row>
    <row r="21" spans="1:5" s="60" customFormat="1" ht="30" customHeight="1" x14ac:dyDescent="0.3">
      <c r="A21" s="62" t="s">
        <v>110</v>
      </c>
      <c r="B21" s="61"/>
      <c r="C21" s="61"/>
      <c r="D21" s="61"/>
      <c r="E21" s="59">
        <v>648.07000000000005</v>
      </c>
    </row>
    <row r="22" spans="1:5" s="60" customFormat="1" ht="30" customHeight="1" x14ac:dyDescent="0.3">
      <c r="A22" s="62" t="s">
        <v>111</v>
      </c>
      <c r="B22" s="61"/>
      <c r="C22" s="61"/>
      <c r="D22" s="61"/>
      <c r="E22" s="59">
        <v>2.2000000000000002</v>
      </c>
    </row>
    <row r="23" spans="1:5" s="60" customFormat="1" ht="30" customHeight="1" x14ac:dyDescent="0.3">
      <c r="A23" s="62" t="s">
        <v>112</v>
      </c>
      <c r="B23" s="61"/>
      <c r="C23" s="61"/>
      <c r="D23" s="61"/>
      <c r="E23" s="59">
        <v>14.43</v>
      </c>
    </row>
    <row r="24" spans="1:5" s="60" customFormat="1" ht="30" customHeight="1" x14ac:dyDescent="0.3">
      <c r="A24" s="62" t="s">
        <v>113</v>
      </c>
      <c r="B24" s="61"/>
      <c r="C24" s="61"/>
      <c r="D24" s="61"/>
      <c r="E24" s="59">
        <v>2408.63</v>
      </c>
    </row>
    <row r="25" spans="1:5" s="60" customFormat="1" ht="30" customHeight="1" x14ac:dyDescent="0.3">
      <c r="A25" s="62" t="s">
        <v>114</v>
      </c>
      <c r="B25" s="61"/>
      <c r="C25" s="61"/>
      <c r="D25" s="61"/>
      <c r="E25" s="59">
        <v>1.49</v>
      </c>
    </row>
    <row r="26" spans="1:5" s="60" customFormat="1" ht="30" customHeight="1" x14ac:dyDescent="0.3">
      <c r="A26" s="62" t="s">
        <v>115</v>
      </c>
      <c r="B26" s="61"/>
      <c r="C26" s="61"/>
      <c r="D26" s="61"/>
      <c r="E26" s="59">
        <v>6153.66</v>
      </c>
    </row>
    <row r="27" spans="1:5" s="60" customFormat="1" ht="18" customHeight="1" x14ac:dyDescent="0.3">
      <c r="A27" s="62" t="s">
        <v>116</v>
      </c>
      <c r="B27" s="61"/>
      <c r="C27" s="61"/>
      <c r="D27" s="61"/>
      <c r="E27" s="59">
        <v>4295.38</v>
      </c>
    </row>
    <row r="28" spans="1:5" s="60" customFormat="1" ht="60" customHeight="1" x14ac:dyDescent="0.3">
      <c r="A28" s="62" t="s">
        <v>117</v>
      </c>
      <c r="B28" s="61"/>
      <c r="C28" s="61"/>
      <c r="D28" s="61"/>
      <c r="E28" s="59">
        <v>43929.57</v>
      </c>
    </row>
    <row r="29" spans="1:5" s="60" customFormat="1" ht="30" customHeight="1" x14ac:dyDescent="0.3">
      <c r="A29" s="62" t="s">
        <v>118</v>
      </c>
      <c r="B29" s="61"/>
      <c r="C29" s="61"/>
      <c r="D29" s="61"/>
      <c r="E29" s="59">
        <v>548.38</v>
      </c>
    </row>
    <row r="30" spans="1:5" s="60" customFormat="1" ht="30" customHeight="1" x14ac:dyDescent="0.3">
      <c r="A30" s="62" t="s">
        <v>119</v>
      </c>
      <c r="B30" s="61"/>
      <c r="C30" s="61"/>
      <c r="D30" s="61"/>
      <c r="E30" s="59">
        <v>67985.27</v>
      </c>
    </row>
    <row r="31" spans="1:5" s="60" customFormat="1" ht="44.4" customHeight="1" x14ac:dyDescent="0.3">
      <c r="A31" s="62" t="s">
        <v>120</v>
      </c>
      <c r="B31" s="61"/>
      <c r="C31" s="61"/>
      <c r="D31" s="61"/>
      <c r="E31" s="59">
        <v>126.32</v>
      </c>
    </row>
    <row r="32" spans="1:5" x14ac:dyDescent="0.25">
      <c r="A32" s="50" t="s">
        <v>5</v>
      </c>
      <c r="B32" s="51"/>
      <c r="C32" s="51"/>
      <c r="D32" s="51"/>
      <c r="E32" s="13">
        <f>'Муниципальные районы'!B32-Учреждения!E5+'Муниципальные районы'!B31</f>
        <v>657072.13514999999</v>
      </c>
    </row>
    <row r="33" spans="1:6" x14ac:dyDescent="0.25">
      <c r="A33" s="15"/>
      <c r="B33" s="16"/>
      <c r="C33" s="16"/>
      <c r="D33" s="6"/>
      <c r="E33" s="17"/>
    </row>
    <row r="34" spans="1:6" x14ac:dyDescent="0.25">
      <c r="A34" s="52" t="s">
        <v>14</v>
      </c>
      <c r="B34" s="54" t="s">
        <v>6</v>
      </c>
      <c r="C34" s="55" t="s">
        <v>7</v>
      </c>
      <c r="D34" s="55"/>
      <c r="E34" s="55"/>
    </row>
    <row r="35" spans="1:6" ht="82.8" x14ac:dyDescent="0.25">
      <c r="A35" s="53"/>
      <c r="B35" s="54"/>
      <c r="C35" s="18" t="s">
        <v>8</v>
      </c>
      <c r="D35" s="18" t="s">
        <v>9</v>
      </c>
      <c r="E35" s="18" t="s">
        <v>10</v>
      </c>
    </row>
    <row r="36" spans="1:6" x14ac:dyDescent="0.25">
      <c r="A36" s="19" t="s">
        <v>57</v>
      </c>
      <c r="B36" s="42">
        <v>3006.2913899999999</v>
      </c>
      <c r="C36" s="42"/>
      <c r="D36" s="42"/>
      <c r="E36" s="42"/>
      <c r="F36" s="41"/>
    </row>
    <row r="37" spans="1:6" x14ac:dyDescent="0.25">
      <c r="A37" s="19" t="s">
        <v>58</v>
      </c>
      <c r="B37" s="42">
        <v>224</v>
      </c>
      <c r="C37" s="42"/>
      <c r="D37" s="42"/>
      <c r="E37" s="42"/>
      <c r="F37" s="41"/>
    </row>
    <row r="38" spans="1:6" x14ac:dyDescent="0.25">
      <c r="A38" s="19" t="s">
        <v>59</v>
      </c>
      <c r="B38" s="42">
        <v>49771.45738</v>
      </c>
      <c r="C38" s="42">
        <v>2699.88445</v>
      </c>
      <c r="D38" s="42">
        <v>1169.9311299999999</v>
      </c>
      <c r="E38" s="42"/>
      <c r="F38" s="41"/>
    </row>
    <row r="39" spans="1:6" ht="27.6" x14ac:dyDescent="0.25">
      <c r="A39" s="19" t="s">
        <v>60</v>
      </c>
      <c r="B39" s="42">
        <v>4427.8229899999997</v>
      </c>
      <c r="C39" s="42">
        <v>759.26698999999996</v>
      </c>
      <c r="D39" s="42">
        <v>495</v>
      </c>
      <c r="E39" s="42">
        <v>820.64</v>
      </c>
      <c r="F39" s="41"/>
    </row>
    <row r="40" spans="1:6" x14ac:dyDescent="0.25">
      <c r="A40" s="19" t="s">
        <v>61</v>
      </c>
      <c r="B40" s="42">
        <v>557.91696999999999</v>
      </c>
      <c r="C40" s="42"/>
      <c r="D40" s="42"/>
      <c r="E40" s="42"/>
      <c r="F40" s="41"/>
    </row>
    <row r="41" spans="1:6" x14ac:dyDescent="0.25">
      <c r="A41" s="19" t="s">
        <v>62</v>
      </c>
      <c r="B41" s="42">
        <v>2238.5697</v>
      </c>
      <c r="C41" s="42">
        <v>1750</v>
      </c>
      <c r="D41" s="42"/>
      <c r="E41" s="42"/>
      <c r="F41" s="41"/>
    </row>
    <row r="42" spans="1:6" ht="27.6" x14ac:dyDescent="0.25">
      <c r="A42" s="19" t="s">
        <v>63</v>
      </c>
      <c r="B42" s="42">
        <v>36589.526639999996</v>
      </c>
      <c r="C42" s="42">
        <v>2896</v>
      </c>
      <c r="D42" s="42"/>
      <c r="E42" s="42"/>
      <c r="F42" s="41"/>
    </row>
    <row r="43" spans="1:6" x14ac:dyDescent="0.25">
      <c r="A43" s="19" t="s">
        <v>64</v>
      </c>
      <c r="B43" s="42">
        <v>1937.5</v>
      </c>
      <c r="C43" s="42">
        <v>1620</v>
      </c>
      <c r="D43" s="42"/>
      <c r="E43" s="42"/>
      <c r="F43" s="41"/>
    </row>
    <row r="44" spans="1:6" x14ac:dyDescent="0.25">
      <c r="A44" s="19" t="s">
        <v>65</v>
      </c>
      <c r="B44" s="42">
        <v>334328.04709000001</v>
      </c>
      <c r="C44" s="42">
        <v>6045</v>
      </c>
      <c r="D44" s="42">
        <v>1500</v>
      </c>
      <c r="E44" s="42"/>
      <c r="F44" s="41"/>
    </row>
    <row r="45" spans="1:6" x14ac:dyDescent="0.25">
      <c r="A45" s="19" t="s">
        <v>66</v>
      </c>
      <c r="B45" s="42">
        <v>12554.46775</v>
      </c>
      <c r="C45" s="42">
        <v>1825.7669699999999</v>
      </c>
      <c r="D45" s="42"/>
      <c r="E45" s="42">
        <v>2007.82798</v>
      </c>
      <c r="F45" s="41"/>
    </row>
    <row r="46" spans="1:6" x14ac:dyDescent="0.25">
      <c r="A46" s="19" t="s">
        <v>67</v>
      </c>
      <c r="B46" s="42">
        <v>276221.76280999999</v>
      </c>
      <c r="C46" s="42">
        <v>915</v>
      </c>
      <c r="D46" s="42"/>
      <c r="E46" s="42">
        <v>224823.38907999999</v>
      </c>
      <c r="F46" s="41"/>
    </row>
    <row r="47" spans="1:6" x14ac:dyDescent="0.25">
      <c r="A47" s="19" t="s">
        <v>68</v>
      </c>
      <c r="B47" s="42">
        <v>112049.49843000001</v>
      </c>
      <c r="C47" s="42">
        <v>1900</v>
      </c>
      <c r="D47" s="42"/>
      <c r="E47" s="42">
        <v>96437.646200000003</v>
      </c>
      <c r="F47" s="41"/>
    </row>
    <row r="48" spans="1:6" x14ac:dyDescent="0.25">
      <c r="A48" s="19" t="s">
        <v>69</v>
      </c>
      <c r="B48" s="42">
        <v>16120.009</v>
      </c>
      <c r="C48" s="42">
        <v>800</v>
      </c>
      <c r="D48" s="42"/>
      <c r="E48" s="42"/>
      <c r="F48" s="41"/>
    </row>
    <row r="49" spans="1:6" ht="27.6" x14ac:dyDescent="0.25">
      <c r="A49" s="19" t="s">
        <v>70</v>
      </c>
      <c r="B49" s="42">
        <v>8436.5094599999993</v>
      </c>
      <c r="C49" s="42"/>
      <c r="D49" s="42"/>
      <c r="E49" s="42"/>
      <c r="F49" s="41"/>
    </row>
    <row r="50" spans="1:6" x14ac:dyDescent="0.25">
      <c r="A50" s="19" t="s">
        <v>71</v>
      </c>
      <c r="B50" s="42">
        <v>689.995</v>
      </c>
      <c r="C50" s="42">
        <v>450</v>
      </c>
      <c r="D50" s="42">
        <v>233.8</v>
      </c>
      <c r="E50" s="42"/>
      <c r="F50" s="41"/>
    </row>
    <row r="51" spans="1:6" x14ac:dyDescent="0.25">
      <c r="A51" s="19" t="s">
        <v>72</v>
      </c>
      <c r="B51" s="42">
        <v>16360.39134</v>
      </c>
      <c r="C51" s="42">
        <v>1489.8118400000001</v>
      </c>
      <c r="D51" s="42"/>
      <c r="E51" s="42"/>
      <c r="F51" s="41"/>
    </row>
    <row r="52" spans="1:6" ht="27.6" x14ac:dyDescent="0.25">
      <c r="A52" s="19" t="s">
        <v>73</v>
      </c>
      <c r="B52" s="42">
        <v>9130.5748000000003</v>
      </c>
      <c r="C52" s="42">
        <v>4510.5569999999998</v>
      </c>
      <c r="D52" s="42">
        <v>1398.4169999999999</v>
      </c>
      <c r="E52" s="42">
        <v>1356.88804</v>
      </c>
      <c r="F52" s="41"/>
    </row>
    <row r="53" spans="1:6" x14ac:dyDescent="0.25">
      <c r="A53" s="19" t="s">
        <v>74</v>
      </c>
      <c r="B53" s="42">
        <v>11015.666789999999</v>
      </c>
      <c r="C53" s="42">
        <v>350</v>
      </c>
      <c r="D53" s="42"/>
      <c r="E53" s="42"/>
      <c r="F53" s="41"/>
    </row>
    <row r="54" spans="1:6" x14ac:dyDescent="0.25">
      <c r="A54" s="19" t="s">
        <v>75</v>
      </c>
      <c r="B54" s="42">
        <v>209177.1447</v>
      </c>
      <c r="C54" s="42"/>
      <c r="D54" s="42"/>
      <c r="E54" s="42"/>
      <c r="F54" s="41"/>
    </row>
    <row r="55" spans="1:6" x14ac:dyDescent="0.25">
      <c r="A55" s="19" t="s">
        <v>76</v>
      </c>
      <c r="B55" s="42">
        <v>7770</v>
      </c>
      <c r="C55" s="42">
        <v>6300</v>
      </c>
      <c r="D55" s="42"/>
      <c r="E55" s="42"/>
      <c r="F55" s="41"/>
    </row>
    <row r="56" spans="1:6" x14ac:dyDescent="0.25">
      <c r="A56" s="19" t="s">
        <v>77</v>
      </c>
      <c r="B56" s="42">
        <v>190</v>
      </c>
      <c r="C56" s="42"/>
      <c r="D56" s="42">
        <v>440</v>
      </c>
      <c r="E56" s="42"/>
      <c r="F56" s="41"/>
    </row>
    <row r="57" spans="1:6" x14ac:dyDescent="0.25">
      <c r="A57" s="19" t="s">
        <v>78</v>
      </c>
      <c r="B57" s="42">
        <v>632.16174999999998</v>
      </c>
      <c r="C57" s="42">
        <v>330</v>
      </c>
      <c r="D57" s="42">
        <v>280</v>
      </c>
      <c r="E57" s="42"/>
      <c r="F57" s="41"/>
    </row>
    <row r="58" spans="1:6" x14ac:dyDescent="0.25">
      <c r="A58" s="19" t="s">
        <v>79</v>
      </c>
      <c r="B58" s="42">
        <v>1012.88</v>
      </c>
      <c r="C58" s="42">
        <v>562.4</v>
      </c>
      <c r="D58" s="42">
        <v>400</v>
      </c>
      <c r="E58" s="42"/>
      <c r="F58" s="41"/>
    </row>
    <row r="59" spans="1:6" x14ac:dyDescent="0.25">
      <c r="A59" s="19" t="s">
        <v>80</v>
      </c>
      <c r="B59" s="42">
        <v>3</v>
      </c>
      <c r="C59" s="42"/>
      <c r="D59" s="42"/>
      <c r="E59" s="42"/>
      <c r="F59" s="41"/>
    </row>
    <row r="60" spans="1:6" x14ac:dyDescent="0.25">
      <c r="A60" s="19" t="s">
        <v>81</v>
      </c>
      <c r="B60" s="42">
        <v>455</v>
      </c>
      <c r="C60" s="42">
        <v>450</v>
      </c>
      <c r="D60" s="42"/>
      <c r="E60" s="42"/>
      <c r="F60" s="41"/>
    </row>
    <row r="61" spans="1:6" x14ac:dyDescent="0.25">
      <c r="A61" s="19" t="s">
        <v>82</v>
      </c>
      <c r="B61" s="42">
        <v>420</v>
      </c>
      <c r="C61" s="42">
        <v>400</v>
      </c>
      <c r="D61" s="42"/>
      <c r="E61" s="42"/>
      <c r="F61" s="41"/>
    </row>
    <row r="62" spans="1:6" x14ac:dyDescent="0.25">
      <c r="A62" s="19" t="s">
        <v>83</v>
      </c>
      <c r="B62" s="42">
        <v>686.88706999999999</v>
      </c>
      <c r="C62" s="42">
        <v>510.20629000000002</v>
      </c>
      <c r="D62" s="42"/>
      <c r="E62" s="42"/>
      <c r="F62" s="41"/>
    </row>
    <row r="63" spans="1:6" x14ac:dyDescent="0.25">
      <c r="A63" s="19" t="s">
        <v>84</v>
      </c>
      <c r="B63" s="42">
        <v>65742.326350000003</v>
      </c>
      <c r="C63" s="42">
        <v>5920</v>
      </c>
      <c r="D63" s="42"/>
      <c r="E63" s="42"/>
      <c r="F63" s="41"/>
    </row>
    <row r="64" spans="1:6" ht="27.6" x14ac:dyDescent="0.25">
      <c r="A64" s="19" t="s">
        <v>85</v>
      </c>
      <c r="B64" s="42">
        <v>343.09685000000002</v>
      </c>
      <c r="C64" s="42">
        <v>206.96477999999999</v>
      </c>
      <c r="D64" s="42">
        <v>54.953360000000004</v>
      </c>
      <c r="E64" s="42"/>
      <c r="F64" s="41"/>
    </row>
    <row r="65" spans="1:6" x14ac:dyDescent="0.25">
      <c r="A65" s="19" t="s">
        <v>86</v>
      </c>
      <c r="B65" s="42">
        <v>3274.49566</v>
      </c>
      <c r="C65" s="42">
        <v>2289.17</v>
      </c>
      <c r="D65" s="42"/>
      <c r="E65" s="42"/>
      <c r="F65" s="41"/>
    </row>
    <row r="66" spans="1:6" x14ac:dyDescent="0.25">
      <c r="A66" s="19" t="s">
        <v>87</v>
      </c>
      <c r="B66" s="42">
        <v>43103.392659999998</v>
      </c>
      <c r="C66" s="42">
        <v>224.1</v>
      </c>
      <c r="D66" s="42">
        <v>-27.44</v>
      </c>
      <c r="E66" s="42"/>
      <c r="F66" s="41"/>
    </row>
    <row r="67" spans="1:6" x14ac:dyDescent="0.25">
      <c r="A67" s="19" t="s">
        <v>88</v>
      </c>
      <c r="B67" s="42">
        <v>17713.259699999999</v>
      </c>
      <c r="C67" s="42">
        <v>5717.4656199999999</v>
      </c>
      <c r="D67" s="42">
        <v>1289.0473099999999</v>
      </c>
      <c r="E67" s="42">
        <v>50.246020000000001</v>
      </c>
      <c r="F67" s="41"/>
    </row>
    <row r="68" spans="1:6" x14ac:dyDescent="0.25">
      <c r="A68" s="19" t="s">
        <v>89</v>
      </c>
      <c r="B68" s="42">
        <v>9898.1134199999997</v>
      </c>
      <c r="C68" s="42"/>
      <c r="D68" s="42"/>
      <c r="E68" s="42"/>
      <c r="F68" s="41"/>
    </row>
    <row r="69" spans="1:6" x14ac:dyDescent="0.25">
      <c r="A69" s="19" t="s">
        <v>90</v>
      </c>
      <c r="B69" s="42">
        <v>497</v>
      </c>
      <c r="C69" s="42">
        <v>370</v>
      </c>
      <c r="D69" s="42"/>
      <c r="E69" s="42"/>
      <c r="F69" s="41"/>
    </row>
    <row r="70" spans="1:6" x14ac:dyDescent="0.25">
      <c r="A70" s="19" t="s">
        <v>91</v>
      </c>
      <c r="B70" s="42">
        <v>700.75540999999998</v>
      </c>
      <c r="C70" s="42">
        <v>685.04583000000002</v>
      </c>
      <c r="D70" s="42"/>
      <c r="E70" s="42"/>
      <c r="F70" s="41"/>
    </row>
    <row r="71" spans="1:6" x14ac:dyDescent="0.25">
      <c r="A71" s="19" t="s">
        <v>92</v>
      </c>
      <c r="B71" s="42">
        <v>34387.800360000001</v>
      </c>
      <c r="C71" s="42">
        <v>2100</v>
      </c>
      <c r="D71" s="42">
        <v>500</v>
      </c>
      <c r="E71" s="42"/>
      <c r="F71" s="41"/>
    </row>
    <row r="72" spans="1:6" x14ac:dyDescent="0.25">
      <c r="A72" s="19" t="s">
        <v>93</v>
      </c>
      <c r="B72" s="42">
        <v>2543.9298600000002</v>
      </c>
      <c r="C72" s="42"/>
      <c r="D72" s="42"/>
      <c r="E72" s="42"/>
      <c r="F72" s="41"/>
    </row>
    <row r="73" spans="1:6" x14ac:dyDescent="0.25">
      <c r="A73" s="19" t="s">
        <v>94</v>
      </c>
      <c r="B73" s="42">
        <v>1623.0927799999999</v>
      </c>
      <c r="C73" s="42">
        <v>151</v>
      </c>
      <c r="D73" s="42"/>
      <c r="E73" s="42"/>
      <c r="F73" s="41"/>
    </row>
    <row r="74" spans="1:6" x14ac:dyDescent="0.25">
      <c r="A74" s="19" t="s">
        <v>95</v>
      </c>
      <c r="B74" s="42">
        <v>1629</v>
      </c>
      <c r="C74" s="42">
        <v>1360</v>
      </c>
      <c r="D74" s="42"/>
      <c r="E74" s="42"/>
      <c r="F74" s="41"/>
    </row>
    <row r="75" spans="1:6" ht="27.6" x14ac:dyDescent="0.25">
      <c r="A75" s="19" t="s">
        <v>96</v>
      </c>
      <c r="B75" s="42">
        <v>2148.0846000000001</v>
      </c>
      <c r="C75" s="42">
        <v>1750</v>
      </c>
      <c r="D75" s="42">
        <v>275.69659999999999</v>
      </c>
      <c r="E75" s="42"/>
      <c r="F75" s="41"/>
    </row>
    <row r="76" spans="1:6" x14ac:dyDescent="0.25">
      <c r="A76" s="19" t="s">
        <v>97</v>
      </c>
      <c r="B76" s="42">
        <v>6581.7430000000004</v>
      </c>
      <c r="C76" s="42"/>
      <c r="D76" s="42"/>
      <c r="E76" s="42"/>
      <c r="F76" s="41"/>
    </row>
    <row r="77" spans="1:6" x14ac:dyDescent="0.25">
      <c r="A77" s="20" t="s">
        <v>98</v>
      </c>
      <c r="B77" s="43">
        <v>1306193.1717099999</v>
      </c>
      <c r="C77" s="43">
        <v>57337.639770000002</v>
      </c>
      <c r="D77" s="43">
        <v>8009.4053999999996</v>
      </c>
      <c r="E77" s="43">
        <v>325496.63731999998</v>
      </c>
      <c r="F77" s="41"/>
    </row>
    <row r="78" spans="1:6" x14ac:dyDescent="0.25">
      <c r="B78" s="41"/>
      <c r="C78" s="41"/>
      <c r="D78" s="41"/>
      <c r="E78" s="41"/>
    </row>
  </sheetData>
  <mergeCells count="32">
    <mergeCell ref="A31:D31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:E1"/>
    <mergeCell ref="A2:E2"/>
    <mergeCell ref="A5:D5"/>
    <mergeCell ref="A32:D32"/>
    <mergeCell ref="A34:A35"/>
    <mergeCell ref="B34:B35"/>
    <mergeCell ref="C34:E34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topLeftCell="A25" zoomScaleNormal="100" zoomScaleSheetLayoutView="100" workbookViewId="0">
      <selection activeCell="B32" sqref="B32"/>
    </sheetView>
  </sheetViews>
  <sheetFormatPr defaultColWidth="8.77734375" defaultRowHeight="13.8" x14ac:dyDescent="0.25"/>
  <cols>
    <col min="1" max="1" width="38.21875" style="31" customWidth="1"/>
    <col min="2" max="2" width="13.21875" style="31" customWidth="1"/>
    <col min="3" max="3" width="13.88671875" style="31" customWidth="1"/>
    <col min="4" max="5" width="13.21875" style="31" customWidth="1"/>
    <col min="6" max="6" width="13.33203125" style="31" customWidth="1"/>
    <col min="7" max="7" width="13.44140625" style="31" customWidth="1"/>
    <col min="8" max="8" width="13.33203125" style="31" customWidth="1"/>
    <col min="9" max="9" width="13.44140625" style="31" customWidth="1"/>
    <col min="10" max="10" width="12.77734375" style="31" customWidth="1"/>
    <col min="11" max="11" width="11" style="31" customWidth="1"/>
    <col min="12" max="12" width="14" style="31" customWidth="1"/>
    <col min="13" max="13" width="13.5546875" style="31" customWidth="1"/>
    <col min="14" max="14" width="13.44140625" style="31" customWidth="1"/>
    <col min="15" max="15" width="13.109375" style="31" customWidth="1"/>
    <col min="16" max="16" width="10.33203125" style="31" customWidth="1"/>
    <col min="17" max="16384" width="8.77734375" style="31"/>
  </cols>
  <sheetData>
    <row r="1" spans="1:20" s="28" customFormat="1" ht="15.6" x14ac:dyDescent="0.3">
      <c r="A1" s="27" t="s">
        <v>56</v>
      </c>
      <c r="C1" s="29" t="s">
        <v>13</v>
      </c>
    </row>
    <row r="2" spans="1:20" x14ac:dyDescent="0.25">
      <c r="A2" s="30" t="str">
        <f>TEXT(EndData2,"[$-FC19]ДД.ММ.ГГГ")</f>
        <v>14.11.2019</v>
      </c>
      <c r="B2" s="30">
        <f>A2+1</f>
        <v>43784</v>
      </c>
      <c r="C2" s="26" t="str">
        <f>TEXT(B2,"[$-FC19]ДД.ММ.ГГГ")</f>
        <v>15.11.2019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4" x14ac:dyDescent="0.25">
      <c r="A4" s="21" t="s">
        <v>31</v>
      </c>
      <c r="B4" s="24">
        <v>15561.32019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4">
        <v>15561.32019</v>
      </c>
      <c r="Q4" s="32"/>
      <c r="R4" s="32"/>
      <c r="S4" s="32"/>
      <c r="T4" s="32"/>
    </row>
    <row r="5" spans="1:20" ht="66" x14ac:dyDescent="0.25">
      <c r="A5" s="21" t="s">
        <v>32</v>
      </c>
      <c r="B5" s="24">
        <v>315.3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4">
        <v>315.3</v>
      </c>
      <c r="Q5" s="32"/>
      <c r="R5" s="32"/>
      <c r="S5" s="32"/>
      <c r="T5" s="32"/>
    </row>
    <row r="6" spans="1:20" ht="105.6" x14ac:dyDescent="0.25">
      <c r="A6" s="21" t="s">
        <v>33</v>
      </c>
      <c r="B6" s="24">
        <v>1152.7921100000001</v>
      </c>
      <c r="C6" s="24">
        <v>300</v>
      </c>
      <c r="D6" s="24"/>
      <c r="E6" s="24"/>
      <c r="F6" s="24"/>
      <c r="G6" s="24">
        <v>1255.8488500000001</v>
      </c>
      <c r="H6" s="24"/>
      <c r="I6" s="24"/>
      <c r="J6" s="24"/>
      <c r="K6" s="24">
        <v>2791.5839999999998</v>
      </c>
      <c r="L6" s="24"/>
      <c r="M6" s="24"/>
      <c r="N6" s="24">
        <v>-1591.6907699999999</v>
      </c>
      <c r="O6" s="24"/>
      <c r="P6" s="44">
        <v>3908.5341899999999</v>
      </c>
      <c r="Q6" s="32"/>
      <c r="R6" s="32"/>
      <c r="S6" s="32"/>
      <c r="T6" s="32"/>
    </row>
    <row r="7" spans="1:20" ht="39.6" x14ac:dyDescent="0.25">
      <c r="A7" s="21" t="s">
        <v>34</v>
      </c>
      <c r="B7" s="24"/>
      <c r="C7" s="24"/>
      <c r="D7" s="24"/>
      <c r="E7" s="24"/>
      <c r="F7" s="24"/>
      <c r="G7" s="24"/>
      <c r="H7" s="24"/>
      <c r="I7" s="24"/>
      <c r="J7" s="24">
        <v>-94.572860000000006</v>
      </c>
      <c r="K7" s="24">
        <v>10530.909900000001</v>
      </c>
      <c r="L7" s="24"/>
      <c r="M7" s="24"/>
      <c r="N7" s="24"/>
      <c r="O7" s="24"/>
      <c r="P7" s="44">
        <v>10436.33704</v>
      </c>
      <c r="Q7" s="32"/>
      <c r="R7" s="32"/>
      <c r="S7" s="32"/>
      <c r="T7" s="32"/>
    </row>
    <row r="8" spans="1:20" ht="52.8" x14ac:dyDescent="0.25">
      <c r="A8" s="21" t="s">
        <v>35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>
        <v>-13.821949999999999</v>
      </c>
      <c r="P8" s="44">
        <v>-13.821949999999999</v>
      </c>
      <c r="Q8" s="32"/>
      <c r="R8" s="32"/>
      <c r="S8" s="32"/>
      <c r="T8" s="32"/>
    </row>
    <row r="9" spans="1:20" ht="79.2" x14ac:dyDescent="0.25">
      <c r="A9" s="21" t="s">
        <v>36</v>
      </c>
      <c r="B9" s="24"/>
      <c r="C9" s="24"/>
      <c r="D9" s="24"/>
      <c r="E9" s="24"/>
      <c r="F9" s="24">
        <v>-256.69400000000002</v>
      </c>
      <c r="G9" s="24"/>
      <c r="H9" s="24"/>
      <c r="I9" s="24"/>
      <c r="J9" s="24"/>
      <c r="K9" s="24"/>
      <c r="L9" s="24"/>
      <c r="M9" s="24"/>
      <c r="N9" s="24"/>
      <c r="O9" s="24">
        <v>-303.08429999999998</v>
      </c>
      <c r="P9" s="44">
        <v>-559.77829999999994</v>
      </c>
      <c r="Q9" s="32"/>
      <c r="R9" s="32"/>
      <c r="S9" s="32"/>
      <c r="T9" s="32"/>
    </row>
    <row r="10" spans="1:20" ht="105.6" x14ac:dyDescent="0.25">
      <c r="A10" s="21" t="s">
        <v>37</v>
      </c>
      <c r="B10" s="24">
        <v>20957.859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20957.859</v>
      </c>
      <c r="Q10" s="32"/>
      <c r="R10" s="32"/>
      <c r="S10" s="32"/>
      <c r="T10" s="32"/>
    </row>
    <row r="11" spans="1:20" ht="316.8" x14ac:dyDescent="0.25">
      <c r="A11" s="21" t="s">
        <v>38</v>
      </c>
      <c r="B11" s="24"/>
      <c r="C11" s="24"/>
      <c r="D11" s="24"/>
      <c r="E11" s="24"/>
      <c r="F11" s="24">
        <v>-1665.991</v>
      </c>
      <c r="G11" s="24"/>
      <c r="H11" s="24"/>
      <c r="I11" s="24"/>
      <c r="J11" s="24"/>
      <c r="K11" s="24"/>
      <c r="L11" s="24"/>
      <c r="M11" s="24"/>
      <c r="N11" s="24"/>
      <c r="O11" s="24"/>
      <c r="P11" s="44">
        <v>-1665.991</v>
      </c>
      <c r="Q11" s="32"/>
      <c r="R11" s="32"/>
      <c r="S11" s="32"/>
      <c r="T11" s="32"/>
    </row>
    <row r="12" spans="1:20" ht="158.4" x14ac:dyDescent="0.25">
      <c r="A12" s="21" t="s">
        <v>39</v>
      </c>
      <c r="B12" s="24"/>
      <c r="C12" s="24"/>
      <c r="D12" s="24">
        <v>8390.0220000000008</v>
      </c>
      <c r="E12" s="24">
        <v>-196.64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4">
        <v>8193.3819999999996</v>
      </c>
      <c r="Q12" s="32"/>
      <c r="R12" s="32"/>
      <c r="S12" s="32"/>
      <c r="T12" s="32"/>
    </row>
    <row r="13" spans="1:20" ht="92.4" x14ac:dyDescent="0.25">
      <c r="A13" s="21" t="s">
        <v>40</v>
      </c>
      <c r="B13" s="24"/>
      <c r="C13" s="24"/>
      <c r="D13" s="24"/>
      <c r="E13" s="24">
        <v>-944.053</v>
      </c>
      <c r="F13" s="24"/>
      <c r="G13" s="24"/>
      <c r="H13" s="24"/>
      <c r="I13" s="24"/>
      <c r="J13" s="24"/>
      <c r="K13" s="24"/>
      <c r="L13" s="24"/>
      <c r="M13" s="24">
        <v>-288.90870000000001</v>
      </c>
      <c r="N13" s="24"/>
      <c r="O13" s="24"/>
      <c r="P13" s="44">
        <v>-1232.9617000000001</v>
      </c>
      <c r="Q13" s="32"/>
      <c r="R13" s="32"/>
      <c r="S13" s="32"/>
      <c r="T13" s="32"/>
    </row>
    <row r="14" spans="1:20" ht="132" x14ac:dyDescent="0.25">
      <c r="A14" s="21" t="s">
        <v>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>
        <v>-43.442749999999997</v>
      </c>
      <c r="N14" s="24"/>
      <c r="O14" s="24"/>
      <c r="P14" s="44">
        <v>-43.442749999999997</v>
      </c>
      <c r="Q14" s="32"/>
      <c r="R14" s="32"/>
      <c r="S14" s="32"/>
      <c r="T14" s="32"/>
    </row>
    <row r="15" spans="1:20" ht="118.8" x14ac:dyDescent="0.25">
      <c r="A15" s="21" t="s">
        <v>42</v>
      </c>
      <c r="B15" s="24">
        <v>2877.4340000000002</v>
      </c>
      <c r="C15" s="24"/>
      <c r="D15" s="24">
        <v>-6.1145399999999999</v>
      </c>
      <c r="E15" s="24"/>
      <c r="F15" s="24"/>
      <c r="G15" s="24"/>
      <c r="H15" s="24"/>
      <c r="I15" s="24"/>
      <c r="J15" s="24"/>
      <c r="K15" s="24"/>
      <c r="L15" s="24"/>
      <c r="M15" s="24">
        <v>-445.03012999999999</v>
      </c>
      <c r="N15" s="24"/>
      <c r="O15" s="24"/>
      <c r="P15" s="44">
        <v>2426.2893300000001</v>
      </c>
      <c r="Q15" s="32"/>
      <c r="R15" s="32"/>
      <c r="S15" s="32"/>
      <c r="T15" s="32"/>
    </row>
    <row r="16" spans="1:20" ht="118.8" x14ac:dyDescent="0.25">
      <c r="A16" s="21" t="s">
        <v>43</v>
      </c>
      <c r="B16" s="24"/>
      <c r="C16" s="24"/>
      <c r="D16" s="24"/>
      <c r="E16" s="24"/>
      <c r="F16" s="24">
        <v>-221.85</v>
      </c>
      <c r="G16" s="24">
        <v>-1381.5</v>
      </c>
      <c r="H16" s="24"/>
      <c r="I16" s="24"/>
      <c r="J16" s="24"/>
      <c r="K16" s="24"/>
      <c r="L16" s="24"/>
      <c r="M16" s="24"/>
      <c r="N16" s="24"/>
      <c r="O16" s="24"/>
      <c r="P16" s="44">
        <v>-1603.35</v>
      </c>
      <c r="Q16" s="32"/>
      <c r="R16" s="32"/>
      <c r="S16" s="32"/>
      <c r="T16" s="32"/>
    </row>
    <row r="17" spans="1:20" ht="92.4" x14ac:dyDescent="0.25">
      <c r="A17" s="21" t="s">
        <v>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>
        <v>-3.8975599999999999</v>
      </c>
      <c r="N17" s="24"/>
      <c r="O17" s="24"/>
      <c r="P17" s="44">
        <v>-3.8975599999999999</v>
      </c>
      <c r="Q17" s="32"/>
      <c r="R17" s="32"/>
      <c r="S17" s="32"/>
      <c r="T17" s="32"/>
    </row>
    <row r="18" spans="1:20" ht="66" x14ac:dyDescent="0.25">
      <c r="A18" s="21" t="s">
        <v>45</v>
      </c>
      <c r="B18" s="24"/>
      <c r="C18" s="24">
        <v>677.56836999999996</v>
      </c>
      <c r="D18" s="24">
        <v>1229.5401300000001</v>
      </c>
      <c r="E18" s="24">
        <v>137.5</v>
      </c>
      <c r="F18" s="24"/>
      <c r="G18" s="24"/>
      <c r="H18" s="24"/>
      <c r="I18" s="24"/>
      <c r="J18" s="24">
        <v>196.85535999999999</v>
      </c>
      <c r="K18" s="24"/>
      <c r="L18" s="24"/>
      <c r="M18" s="24"/>
      <c r="N18" s="24"/>
      <c r="O18" s="24"/>
      <c r="P18" s="44">
        <v>2241.4638599999998</v>
      </c>
      <c r="Q18" s="32"/>
      <c r="R18" s="32"/>
      <c r="S18" s="32"/>
      <c r="T18" s="32"/>
    </row>
    <row r="19" spans="1:20" ht="79.2" x14ac:dyDescent="0.25">
      <c r="A19" s="21" t="s">
        <v>46</v>
      </c>
      <c r="B19" s="24">
        <v>29398.5602</v>
      </c>
      <c r="C19" s="24"/>
      <c r="D19" s="24"/>
      <c r="E19" s="24"/>
      <c r="F19" s="24"/>
      <c r="G19" s="24"/>
      <c r="H19" s="24"/>
      <c r="I19" s="24"/>
      <c r="J19" s="24"/>
      <c r="K19" s="24">
        <v>1500</v>
      </c>
      <c r="L19" s="24">
        <v>1500</v>
      </c>
      <c r="M19" s="24"/>
      <c r="N19" s="24"/>
      <c r="O19" s="24"/>
      <c r="P19" s="44">
        <v>32398.5602</v>
      </c>
      <c r="Q19" s="32"/>
      <c r="R19" s="32"/>
      <c r="S19" s="32"/>
      <c r="T19" s="32"/>
    </row>
    <row r="20" spans="1:20" ht="52.8" x14ac:dyDescent="0.25">
      <c r="A20" s="21" t="s">
        <v>47</v>
      </c>
      <c r="B20" s="24"/>
      <c r="C20" s="24"/>
      <c r="D20" s="24"/>
      <c r="E20" s="24"/>
      <c r="F20" s="24"/>
      <c r="G20" s="24"/>
      <c r="H20" s="24"/>
      <c r="I20" s="24"/>
      <c r="J20" s="24">
        <v>36167</v>
      </c>
      <c r="K20" s="24"/>
      <c r="L20" s="24"/>
      <c r="M20" s="24"/>
      <c r="N20" s="24"/>
      <c r="O20" s="24"/>
      <c r="P20" s="44">
        <v>36167</v>
      </c>
      <c r="Q20" s="32"/>
      <c r="R20" s="32"/>
      <c r="S20" s="32"/>
      <c r="T20" s="32"/>
    </row>
    <row r="21" spans="1:20" ht="52.8" x14ac:dyDescent="0.25">
      <c r="A21" s="21" t="s">
        <v>48</v>
      </c>
      <c r="B21" s="24"/>
      <c r="C21" s="24"/>
      <c r="D21" s="24"/>
      <c r="E21" s="24"/>
      <c r="F21" s="24">
        <v>-2857.7635500000001</v>
      </c>
      <c r="G21" s="24"/>
      <c r="H21" s="24"/>
      <c r="I21" s="24"/>
      <c r="J21" s="24"/>
      <c r="K21" s="24"/>
      <c r="L21" s="24">
        <v>-316.08600000000001</v>
      </c>
      <c r="M21" s="24"/>
      <c r="N21" s="24">
        <v>-90</v>
      </c>
      <c r="O21" s="24"/>
      <c r="P21" s="44">
        <v>-3263.8495499999999</v>
      </c>
      <c r="Q21" s="32"/>
      <c r="R21" s="32"/>
      <c r="S21" s="32"/>
      <c r="T21" s="32"/>
    </row>
    <row r="22" spans="1:20" ht="39.6" x14ac:dyDescent="0.25">
      <c r="A22" s="21" t="s">
        <v>49</v>
      </c>
      <c r="B22" s="24"/>
      <c r="C22" s="24">
        <v>-12.89</v>
      </c>
      <c r="D22" s="24"/>
      <c r="E22" s="24"/>
      <c r="F22" s="24">
        <v>-50.46</v>
      </c>
      <c r="G22" s="24"/>
      <c r="H22" s="24"/>
      <c r="I22" s="24"/>
      <c r="J22" s="24"/>
      <c r="K22" s="24"/>
      <c r="L22" s="24"/>
      <c r="M22" s="24">
        <v>-104.46559999999999</v>
      </c>
      <c r="N22" s="24"/>
      <c r="O22" s="24"/>
      <c r="P22" s="44">
        <v>-167.81559999999999</v>
      </c>
      <c r="Q22" s="32"/>
      <c r="R22" s="32"/>
      <c r="S22" s="32"/>
      <c r="T22" s="32"/>
    </row>
    <row r="23" spans="1:20" ht="52.8" x14ac:dyDescent="0.25">
      <c r="A23" s="21" t="s">
        <v>50</v>
      </c>
      <c r="B23" s="24">
        <v>44.094000000000001</v>
      </c>
      <c r="C23" s="24"/>
      <c r="D23" s="24"/>
      <c r="E23" s="24"/>
      <c r="F23" s="24"/>
      <c r="G23" s="24"/>
      <c r="H23" s="24"/>
      <c r="I23" s="24"/>
      <c r="J23" s="24">
        <v>44.908000000000001</v>
      </c>
      <c r="K23" s="24">
        <v>23.454000000000001</v>
      </c>
      <c r="L23" s="24"/>
      <c r="M23" s="24">
        <v>131.04400000000001</v>
      </c>
      <c r="N23" s="24"/>
      <c r="O23" s="24"/>
      <c r="P23" s="44">
        <v>243.5</v>
      </c>
      <c r="Q23" s="32"/>
      <c r="R23" s="32"/>
      <c r="S23" s="32"/>
      <c r="T23" s="32"/>
    </row>
    <row r="24" spans="1:20" ht="79.2" x14ac:dyDescent="0.25">
      <c r="A24" s="21" t="s">
        <v>51</v>
      </c>
      <c r="B24" s="24">
        <v>9150.9010500000004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44">
        <v>9150.9010500000004</v>
      </c>
      <c r="Q24" s="32"/>
      <c r="R24" s="32"/>
      <c r="S24" s="32"/>
      <c r="T24" s="32"/>
    </row>
    <row r="25" spans="1:20" ht="79.2" x14ac:dyDescent="0.25">
      <c r="A25" s="21" t="s">
        <v>51</v>
      </c>
      <c r="B25" s="24">
        <v>7432.4684200000002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44">
        <v>7432.4684200000002</v>
      </c>
      <c r="Q25" s="32"/>
      <c r="R25" s="32"/>
      <c r="S25" s="32"/>
      <c r="T25" s="32"/>
    </row>
    <row r="26" spans="1:20" ht="39.6" x14ac:dyDescent="0.25">
      <c r="A26" s="21" t="s">
        <v>52</v>
      </c>
      <c r="B26" s="24">
        <v>83.902709999999999</v>
      </c>
      <c r="C26" s="24"/>
      <c r="D26" s="24"/>
      <c r="E26" s="24"/>
      <c r="F26" s="24"/>
      <c r="G26" s="24">
        <v>69.515420000000006</v>
      </c>
      <c r="H26" s="24"/>
      <c r="I26" s="24"/>
      <c r="J26" s="24">
        <v>213.69497999999999</v>
      </c>
      <c r="K26" s="24"/>
      <c r="L26" s="24"/>
      <c r="M26" s="24"/>
      <c r="N26" s="24"/>
      <c r="O26" s="24"/>
      <c r="P26" s="44">
        <v>367.11311000000001</v>
      </c>
      <c r="Q26" s="32"/>
      <c r="R26" s="32"/>
      <c r="S26" s="32"/>
      <c r="T26" s="32"/>
    </row>
    <row r="27" spans="1:20" ht="26.4" x14ac:dyDescent="0.25">
      <c r="A27" s="21" t="s">
        <v>53</v>
      </c>
      <c r="B27" s="24"/>
      <c r="C27" s="24"/>
      <c r="D27" s="24"/>
      <c r="E27" s="24"/>
      <c r="F27" s="24"/>
      <c r="G27" s="24"/>
      <c r="H27" s="24"/>
      <c r="I27" s="24"/>
      <c r="J27" s="24">
        <v>2425.16014</v>
      </c>
      <c r="K27" s="24"/>
      <c r="L27" s="24"/>
      <c r="M27" s="24"/>
      <c r="N27" s="24"/>
      <c r="O27" s="24"/>
      <c r="P27" s="44">
        <v>2425.16014</v>
      </c>
      <c r="Q27" s="32"/>
      <c r="R27" s="32"/>
      <c r="S27" s="32"/>
      <c r="T27" s="32"/>
    </row>
    <row r="28" spans="1:20" ht="39.6" x14ac:dyDescent="0.25">
      <c r="A28" s="21" t="s">
        <v>54</v>
      </c>
      <c r="B28" s="24"/>
      <c r="C28" s="24"/>
      <c r="D28" s="24">
        <v>128.83332999999999</v>
      </c>
      <c r="E28" s="24">
        <v>53.233330000000002</v>
      </c>
      <c r="F28" s="24">
        <v>22.283329999999999</v>
      </c>
      <c r="G28" s="24">
        <v>89.633330000000001</v>
      </c>
      <c r="H28" s="24">
        <v>37.075000000000003</v>
      </c>
      <c r="I28" s="24">
        <v>8.0749999999999993</v>
      </c>
      <c r="J28" s="24">
        <v>189.9</v>
      </c>
      <c r="K28" s="24">
        <v>25.425000000000001</v>
      </c>
      <c r="L28" s="24">
        <v>51.316670000000002</v>
      </c>
      <c r="M28" s="24">
        <v>53.8</v>
      </c>
      <c r="N28" s="24">
        <v>46.158329999999999</v>
      </c>
      <c r="O28" s="24">
        <v>19.350000000000001</v>
      </c>
      <c r="P28" s="44">
        <v>725.08331999999996</v>
      </c>
      <c r="Q28" s="32"/>
      <c r="R28" s="32"/>
      <c r="S28" s="32"/>
      <c r="T28" s="32"/>
    </row>
    <row r="29" spans="1:20" x14ac:dyDescent="0.25">
      <c r="A29" s="22" t="s">
        <v>55</v>
      </c>
      <c r="B29" s="25">
        <v>86974.631680000006</v>
      </c>
      <c r="C29" s="25">
        <v>964.67836999999997</v>
      </c>
      <c r="D29" s="25">
        <v>9742.2809199999992</v>
      </c>
      <c r="E29" s="25">
        <v>-949.95966999999996</v>
      </c>
      <c r="F29" s="25">
        <v>-5030.4752200000003</v>
      </c>
      <c r="G29" s="25">
        <v>33.497599999999998</v>
      </c>
      <c r="H29" s="25">
        <v>37.075000000000003</v>
      </c>
      <c r="I29" s="25">
        <v>8.0749999999999993</v>
      </c>
      <c r="J29" s="25">
        <v>39142.945619999999</v>
      </c>
      <c r="K29" s="25">
        <v>14871.3729</v>
      </c>
      <c r="L29" s="25">
        <v>1235.2306699999999</v>
      </c>
      <c r="M29" s="25">
        <v>-700.90074000000004</v>
      </c>
      <c r="N29" s="25">
        <v>-1635.53244</v>
      </c>
      <c r="O29" s="25">
        <v>-297.55624999999998</v>
      </c>
      <c r="P29" s="44">
        <v>144395.36343999999</v>
      </c>
      <c r="Q29" s="40"/>
      <c r="R29" s="40"/>
      <c r="S29" s="40"/>
      <c r="T29" s="40"/>
    </row>
    <row r="30" spans="1:20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20" x14ac:dyDescent="0.25">
      <c r="A31" s="36" t="s">
        <v>30</v>
      </c>
      <c r="B31" s="45">
        <f>Учреждения!B77+'Муниципальные районы'!P29</f>
        <v>1450588.5351499999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  <row r="32" spans="1:20" ht="32.25" customHeight="1" x14ac:dyDescent="0.25">
      <c r="A32" s="36" t="str">
        <f>CONCATENATE("Остатки бюджетных средств на ",C2,"г.")</f>
        <v>Остатки бюджетных средств на 15.11.2019г.</v>
      </c>
      <c r="B32" s="45">
        <v>2495575.5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2019-11-20T23:26:36Z</dcterms:modified>
</cp:coreProperties>
</file>