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8" windowWidth="14808" windowHeight="7956"/>
  </bookViews>
  <sheets>
    <sheet name="Бюджетополучатели" sheetId="1" r:id="rId1"/>
    <sheet name="Муниципальные районы" sheetId="2" r:id="rId2"/>
  </sheets>
  <definedNames>
    <definedName name="Date">Бюджетополучатели!$E$8</definedName>
    <definedName name="EndData">Бюджетополучатели!$E$5</definedName>
    <definedName name="EndData1">Бюджетополучатели!$E$2</definedName>
    <definedName name="EndData2">'Муниципальные районы'!$A$1</definedName>
    <definedName name="EndDate">Бюджетополучатели!$E$9</definedName>
    <definedName name="period">Бюджетополучатели!$E$6</definedName>
    <definedName name="StartData">Бюджетополучатели!$E$4</definedName>
    <definedName name="StartData1">Бюджетополучатели!$E$1</definedName>
    <definedName name="Year">Бюджетополучатели!$E$7</definedName>
    <definedName name="_xlnm.Print_Titles" localSheetId="0">Бюджетополучатели!$32:$33</definedName>
    <definedName name="_xlnm.Print_Titles" localSheetId="1">'Муниципальные районы'!$1:$3</definedName>
    <definedName name="_xlnm.Print_Area" localSheetId="0">Бюджетополучатели!$A$1:$D$74</definedName>
    <definedName name="_xlnm.Print_Area" localSheetId="1">'Муниципальные районы'!$A$1:$P$44</definedName>
  </definedNames>
  <calcPr calcId="162913"/>
</workbook>
</file>

<file path=xl/calcChain.xml><?xml version="1.0" encoding="utf-8"?>
<calcChain xmlns="http://schemas.openxmlformats.org/spreadsheetml/2006/main">
  <c r="D6" i="1" l="1"/>
  <c r="D9" i="1"/>
  <c r="D10" i="1"/>
  <c r="D13" i="1"/>
  <c r="E3" i="1" l="1"/>
  <c r="H1" i="1" l="1"/>
  <c r="F1" i="1" l="1"/>
  <c r="E6" i="1" s="1"/>
  <c r="A2" i="1" s="1"/>
  <c r="G3" i="1" l="1"/>
  <c r="F3" i="1" l="1"/>
  <c r="A2" i="2"/>
  <c r="G1" i="1" l="1"/>
  <c r="G2" i="1"/>
  <c r="F2" i="1"/>
</calcChain>
</file>

<file path=xl/sharedStrings.xml><?xml version="1.0" encoding="utf-8"?>
<sst xmlns="http://schemas.openxmlformats.org/spreadsheetml/2006/main" count="122" uniqueCount="121">
  <si>
    <t>тыс.рублей</t>
  </si>
  <si>
    <t>Собственные доходы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</si>
  <si>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</si>
  <si>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</si>
  <si>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</si>
  <si>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</si>
  <si>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</si>
  <si>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</si>
  <si>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</si>
  <si>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БАЛАНС</t>
  </si>
  <si>
    <t>Финансовая помощь из федерального бюджета</t>
  </si>
  <si>
    <t>в т.ч. целевые средства</t>
  </si>
  <si>
    <t>ИТОГО ДОХОДОВ</t>
  </si>
  <si>
    <t>ИТОГО РАСХОДОВ</t>
  </si>
  <si>
    <t>из них:</t>
  </si>
  <si>
    <t>целевые средства:</t>
  </si>
  <si>
    <t>Расшифровка расходов: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</si>
  <si>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</si>
  <si>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</si>
  <si>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</si>
  <si>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</si>
  <si>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</si>
  <si>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</si>
  <si>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</si>
  <si>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</si>
  <si>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</si>
  <si>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</si>
  <si>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</si>
  <si>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</si>
  <si>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</si>
  <si>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</si>
  <si>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</si>
  <si>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</si>
  <si>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01.01.2019</t>
  </si>
  <si>
    <t>01.11.2019</t>
  </si>
  <si>
    <t>Дотации на выравнивание бюджетной обеспеченности поселений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</si>
  <si>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</si>
  <si>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</t>
  </si>
  <si>
    <t>Субсидии местным бюджетам, связанные с выравниванием обеспеченности муниципальных образований в Камчатском крае по реализации ими их расходных обязательств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</si>
  <si>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</si>
  <si>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Субсидии местным бюджетам на реализацию мероприятий Инвестиционной  программы Камчатского края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</si>
  <si>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</si>
  <si>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</si>
  <si>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 государственных полномочий Камчатского края по созданию и организации деятельности комиссий по делам несовершеннолетних и защите их прав муниципальных районов и городских округов в Камчатском крае</t>
  </si>
  <si>
    <t>Субвенции для осуществления отдельных  государственных полномочий Камчатского края  по социальному обслуживанию граждан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</si>
  <si>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</si>
  <si>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проживающим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</si>
  <si>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</si>
  <si>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</si>
  <si>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</si>
  <si>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</si>
  <si>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</si>
  <si>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</si>
  <si>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Камчатского края в части расходов на предоставление  единовременной денежной выплаты гражданам, усыновившим (удочерившим) ребенка (детей)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</si>
  <si>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</si>
  <si>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</si>
  <si>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</si>
  <si>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</si>
  <si>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осуществление  государственных полномочий Камчатского края по организации проведения мероприятий по отлову и содержанию безнадзорных животных в Камчатском крае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</si>
  <si>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</si>
  <si>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лиц, индивидуальных предпринимателей и граждан и по проведению проверок при осуществлении лицензионного контроля в отношении юридических лиц, индивидуальных предпринимателей, осуществляющих деятельность по управлению многоквартирными домами на основании лицензии</t>
  </si>
  <si>
    <t>Иные межбюджетные трансферты на приобретение и доставку зеркального покрытия в танцевальный класс МБУК "Тигильский районный центр досуга" в с. Тигиль Тигильского района Камчатского края</t>
  </si>
  <si>
    <t>Расходы, связанные с особым режимом безопасного функционирования закрытых административно-территориальных образований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</si>
  <si>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</si>
  <si>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Осуществление первичного воинского учета на территориях, где отсутствуют военные комиссариаты</t>
  </si>
  <si>
    <t>Создание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</si>
  <si>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Оснащение объектов спортивной инфраструктуры спортивно-технологическим оборудованием</t>
  </si>
  <si>
    <t>Выплата единовременного пособия при всех формах устройства детей, лишенных родительского попечения, в семью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</si>
  <si>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</si>
  <si>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Реализация программ формирования современной городской среды</t>
  </si>
  <si>
    <t>Реализация программ формирования современной городской среды (Благоустройство дворовых территорий)</t>
  </si>
  <si>
    <t>Осуществление переданных полномочий Российской Федерации на государственную регистрацию актов гражданского состояния</t>
  </si>
  <si>
    <t>Всего: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</si>
  <si>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</si>
  <si>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</si>
  <si>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</si>
  <si>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</si>
  <si>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</si>
  <si>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</si>
  <si>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</si>
  <si>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</si>
  <si>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</si>
  <si>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</si>
  <si>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</si>
  <si>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</si>
  <si>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</si>
  <si>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</si>
  <si>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</si>
  <si>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</si>
  <si>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</si>
  <si>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</si>
  <si>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</si>
  <si>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</si>
  <si>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</si>
  <si>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</si>
  <si>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технического надзора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</si>
  <si>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</si>
  <si>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</si>
  <si>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</si>
  <si>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</si>
  <si>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</si>
  <si>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</si>
  <si>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Агентство по внутренней политике Камчатского края</t>
  </si>
  <si>
    <t>Министерство спорта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</si>
  <si>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</si>
  <si>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</si>
  <si>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</si>
  <si>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</si>
  <si>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Агентство инвестиций и предпринимательства Камчатского края</t>
  </si>
  <si>
    <t>Агентство по обращению с отходами Камчатского края</t>
  </si>
  <si>
    <t>Служба охраны объектов культурного наследия Камчатского края</t>
  </si>
  <si>
    <t>Агентство приоритетных проектов развития Камчатского края</t>
  </si>
  <si>
    <t>Агентство записи актов гражданского состояния и архивного дела Камчатского края</t>
  </si>
  <si>
    <t>31.10.2019</t>
  </si>
  <si>
    <t>01.10.2019</t>
  </si>
  <si>
    <t>Остатки средств на 01.10.2019 года</t>
  </si>
  <si>
    <t>Остатки средств на 01.11.2019 года</t>
  </si>
  <si>
    <t xml:space="preserve">Безвозмездные поступления в бюджеты субъектов Российской Федерации от государственной корпорации - Фонда содействия реформированию жилищно-коммунального хозяйства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</t>
  </si>
  <si>
    <t>Иные межбюджетные трансферты на приобретение мобильного сценического комплекса за счет средств резервного фонда Президента Российской Федерации</t>
  </si>
  <si>
    <t>Иные межбюджетные трансферты на обеспечение членов Совета Федерации и их помощников в субъектах Российской Федерации</t>
  </si>
  <si>
    <t>Иные межбюджетные трансферты на обеспечение деятельности депутатов Государственной Думы и их помощников в избирательных округах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</si>
</sst>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  <charset val="204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4" fillId="0" borderId="0" xfId="0" applyFont="1" applyBorder="1" applyAlignment="1">
      <alignment horizontal="right"/>
    </xf>
    <xf numFmtId="164" fontId="3" fillId="0" borderId="4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49" fontId="3" fillId="0" borderId="4" xfId="0" applyNumberFormat="1" applyFont="1" applyBorder="1" applyAlignment="1">
      <alignment horizontal="left" vertical="center" wrapText="1"/>
    </xf>
    <xf numFmtId="0" fontId="6" fillId="2" borderId="0" xfId="0" applyFont="1" applyFill="1" applyBorder="1" applyAlignment="1"/>
    <xf numFmtId="164" fontId="7" fillId="2" borderId="4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10" fillId="0" borderId="0" xfId="0" applyFont="1"/>
    <xf numFmtId="0" fontId="11" fillId="2" borderId="0" xfId="0" applyFont="1" applyFill="1" applyBorder="1" applyAlignment="1"/>
    <xf numFmtId="0" fontId="12" fillId="0" borderId="4" xfId="0" applyFont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164" fontId="2" fillId="0" borderId="0" xfId="0" applyNumberFormat="1" applyFont="1" applyFill="1" applyBorder="1" applyAlignment="1">
      <alignment horizontal="right" wrapText="1"/>
    </xf>
    <xf numFmtId="164" fontId="16" fillId="0" borderId="0" xfId="0" applyNumberFormat="1" applyFont="1" applyFill="1" applyBorder="1" applyAlignment="1">
      <alignment horizontal="left" wrapText="1"/>
    </xf>
    <xf numFmtId="0" fontId="16" fillId="0" borderId="0" xfId="0" applyFont="1" applyFill="1" applyBorder="1" applyAlignment="1">
      <alignment horizontal="left" wrapText="1"/>
    </xf>
    <xf numFmtId="0" fontId="17" fillId="0" borderId="0" xfId="0" applyFont="1" applyFill="1" applyBorder="1" applyAlignment="1">
      <alignment wrapText="1"/>
    </xf>
    <xf numFmtId="0" fontId="15" fillId="0" borderId="4" xfId="0" applyFont="1" applyFill="1" applyBorder="1" applyAlignment="1">
      <alignment horizontal="center" vertical="top" wrapText="1"/>
    </xf>
    <xf numFmtId="49" fontId="15" fillId="0" borderId="4" xfId="0" applyNumberFormat="1" applyFont="1" applyBorder="1" applyAlignment="1">
      <alignment horizontal="left" vertical="center" wrapText="1"/>
    </xf>
    <xf numFmtId="0" fontId="18" fillId="0" borderId="0" xfId="0" applyNumberFormat="1" applyFont="1"/>
    <xf numFmtId="0" fontId="18" fillId="0" borderId="0" xfId="0" applyFont="1"/>
    <xf numFmtId="14" fontId="18" fillId="0" borderId="0" xfId="0" applyNumberFormat="1" applyFont="1"/>
    <xf numFmtId="49" fontId="5" fillId="2" borderId="4" xfId="0" applyNumberFormat="1" applyFont="1" applyFill="1" applyBorder="1" applyAlignment="1">
      <alignment horizontal="left" wrapText="1"/>
    </xf>
    <xf numFmtId="0" fontId="19" fillId="0" borderId="0" xfId="0" applyFont="1"/>
    <xf numFmtId="0" fontId="20" fillId="0" borderId="0" xfId="0" applyFont="1"/>
    <xf numFmtId="0" fontId="20" fillId="0" borderId="4" xfId="0" applyFont="1" applyBorder="1" applyAlignment="1">
      <alignment horizontal="left" vertical="center" wrapText="1"/>
    </xf>
    <xf numFmtId="164" fontId="9" fillId="2" borderId="4" xfId="0" applyNumberFormat="1" applyFont="1" applyFill="1" applyBorder="1" applyAlignment="1">
      <alignment horizontal="center" vertical="center" wrapText="1"/>
    </xf>
    <xf numFmtId="164" fontId="9" fillId="2" borderId="4" xfId="0" applyNumberFormat="1" applyFont="1" applyFill="1" applyBorder="1" applyAlignment="1">
      <alignment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15" fillId="0" borderId="4" xfId="0" applyNumberFormat="1" applyFont="1" applyBorder="1" applyAlignment="1">
      <alignment horizontal="right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0" fontId="0" fillId="0" borderId="0" xfId="0"/>
    <xf numFmtId="164" fontId="3" fillId="0" borderId="4" xfId="0" applyNumberFormat="1" applyFont="1" applyFill="1" applyBorder="1" applyAlignment="1">
      <alignment horizontal="right" wrapText="1"/>
    </xf>
    <xf numFmtId="0" fontId="21" fillId="0" borderId="0" xfId="0" applyFont="1" applyAlignment="1">
      <alignment horizontal="right"/>
    </xf>
    <xf numFmtId="0" fontId="3" fillId="0" borderId="4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15" fillId="0" borderId="4" xfId="0" applyFont="1" applyBorder="1" applyAlignment="1">
      <alignment horizontal="left" wrapText="1"/>
    </xf>
    <xf numFmtId="0" fontId="15" fillId="0" borderId="4" xfId="0" applyFont="1" applyBorder="1" applyAlignment="1">
      <alignment horizontal="left"/>
    </xf>
    <xf numFmtId="164" fontId="16" fillId="0" borderId="4" xfId="0" applyNumberFormat="1" applyFont="1" applyFill="1" applyBorder="1" applyAlignment="1">
      <alignment horizontal="left" wrapText="1"/>
    </xf>
    <xf numFmtId="0" fontId="16" fillId="0" borderId="4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tabSelected="1" view="pageBreakPreview" topLeftCell="A63" zoomScaleNormal="100" zoomScaleSheetLayoutView="100" workbookViewId="0">
      <selection activeCell="D8" sqref="D8"/>
    </sheetView>
  </sheetViews>
  <sheetFormatPr defaultRowHeight="14.4" x14ac:dyDescent="0.3"/>
  <cols>
    <col min="1" max="1" width="69.33203125" customWidth="1"/>
    <col min="2" max="2" width="18.109375" customWidth="1"/>
    <col min="3" max="3" width="20.33203125" customWidth="1"/>
    <col min="4" max="4" width="16.5546875" customWidth="1"/>
    <col min="5" max="5" width="12.5546875" customWidth="1"/>
    <col min="6" max="6" width="16" bestFit="1" customWidth="1"/>
    <col min="8" max="8" width="10.109375" bestFit="1" customWidth="1"/>
  </cols>
  <sheetData>
    <row r="1" spans="1:8" ht="15.6" x14ac:dyDescent="0.3">
      <c r="A1" s="45" t="s">
        <v>9</v>
      </c>
      <c r="B1" s="45"/>
      <c r="C1" s="45"/>
      <c r="D1" s="45"/>
      <c r="E1" s="27" t="s">
        <v>114</v>
      </c>
      <c r="F1" s="28" t="str">
        <f>TEXT(E1,"[$-FC19]ММ")</f>
        <v>10</v>
      </c>
      <c r="G1" s="28" t="str">
        <f>TEXT(E1,"[$-FC19]ДД.ММ.ГГГ \г")</f>
        <v>01.10.2019 г</v>
      </c>
      <c r="H1" s="28" t="str">
        <f>TEXT(E1,"[$-FC19]ГГГГ")</f>
        <v>2019</v>
      </c>
    </row>
    <row r="2" spans="1:8" ht="15.6" x14ac:dyDescent="0.3">
      <c r="A2" s="45" t="str">
        <f>CONCATENATE("доходов и расходов краевого бюджета за ",period," ",H1," года")</f>
        <v>доходов и расходов краевого бюджета за октябрь 2019 года</v>
      </c>
      <c r="B2" s="45"/>
      <c r="C2" s="45"/>
      <c r="D2" s="45"/>
      <c r="E2" s="27" t="s">
        <v>113</v>
      </c>
      <c r="F2" s="28" t="str">
        <f>TEXT(E2,"[$-FC19]ДД ММММ ГГГ \г")</f>
        <v>31 октября 2019 г</v>
      </c>
      <c r="G2" s="28" t="str">
        <f>TEXT(E2,"[$-FC19]ДД.ММ.ГГГ \г")</f>
        <v>31.10.2019 г</v>
      </c>
      <c r="H2" s="29"/>
    </row>
    <row r="3" spans="1:8" x14ac:dyDescent="0.3">
      <c r="A3" s="1"/>
      <c r="B3" s="2"/>
      <c r="C3" s="2"/>
      <c r="D3" s="3"/>
      <c r="E3" s="28">
        <f>EndDate+1</f>
        <v>43771</v>
      </c>
      <c r="F3" s="28" t="str">
        <f>TEXT(E3,"[$-FC19]ДД ММММ ГГГ \г")</f>
        <v>02 ноября 2019 г</v>
      </c>
      <c r="G3" s="28" t="str">
        <f>TEXT(E3,"[$-FC19]ДД.ММ.ГГГ \г")</f>
        <v>02.11.2019 г</v>
      </c>
      <c r="H3" s="28"/>
    </row>
    <row r="4" spans="1:8" x14ac:dyDescent="0.3">
      <c r="A4" s="4"/>
      <c r="B4" s="5"/>
      <c r="C4" s="5"/>
      <c r="D4" s="6" t="s">
        <v>0</v>
      </c>
      <c r="E4" s="28"/>
      <c r="F4" s="28"/>
      <c r="G4" s="28"/>
      <c r="H4" s="28"/>
    </row>
    <row r="5" spans="1:8" x14ac:dyDescent="0.3">
      <c r="A5" s="46" t="s">
        <v>115</v>
      </c>
      <c r="B5" s="47"/>
      <c r="C5" s="47"/>
      <c r="D5" s="40">
        <v>2258928.6</v>
      </c>
      <c r="E5" s="29"/>
      <c r="F5" s="28"/>
      <c r="G5" s="28"/>
      <c r="H5" s="28"/>
    </row>
    <row r="6" spans="1:8" x14ac:dyDescent="0.3">
      <c r="A6" s="49" t="s">
        <v>1</v>
      </c>
      <c r="B6" s="55"/>
      <c r="C6" s="55"/>
      <c r="D6" s="7">
        <f>D9-D7</f>
        <v>2984138.8720200006</v>
      </c>
      <c r="E6" s="28" t="str">
        <f>IF(F1="01","январь",(IF(F1="02","февраль",(IF(F1="03","март",(IF(F1="04","апрель",(IF(F1="05","май",(IF(F1="06","июнь",(IF(F1="07","июль",(IF(F1="08","август",(IF(F1="09","сентябрь",(IF(F1="08","август",(IF(F1="09","сентябрь",(IF(F1="10","октябрь",(IF(F1="11","ноябрь","декабрь")))))))))))))))))))))))))</f>
        <v>октябрь</v>
      </c>
      <c r="F6" s="28"/>
      <c r="G6" s="28"/>
      <c r="H6" s="28"/>
    </row>
    <row r="7" spans="1:8" x14ac:dyDescent="0.3">
      <c r="A7" s="44" t="s">
        <v>10</v>
      </c>
      <c r="B7" s="55"/>
      <c r="C7" s="55"/>
      <c r="D7" s="9">
        <v>4734195</v>
      </c>
      <c r="E7" s="28"/>
      <c r="F7" s="28"/>
      <c r="G7" s="28"/>
      <c r="H7" s="28"/>
    </row>
    <row r="8" spans="1:8" x14ac:dyDescent="0.3">
      <c r="A8" s="44" t="s">
        <v>11</v>
      </c>
      <c r="B8" s="55"/>
      <c r="C8" s="55"/>
      <c r="D8" s="9">
        <v>1618377.3</v>
      </c>
      <c r="E8" s="28" t="s">
        <v>33</v>
      </c>
    </row>
    <row r="9" spans="1:8" x14ac:dyDescent="0.3">
      <c r="A9" s="56" t="s">
        <v>12</v>
      </c>
      <c r="B9" s="57"/>
      <c r="C9" s="57"/>
      <c r="D9" s="9">
        <f>D11+D10-D5</f>
        <v>7718333.8720200006</v>
      </c>
      <c r="E9" s="28" t="s">
        <v>34</v>
      </c>
    </row>
    <row r="10" spans="1:8" x14ac:dyDescent="0.3">
      <c r="A10" s="56" t="s">
        <v>13</v>
      </c>
      <c r="B10" s="57"/>
      <c r="C10" s="57"/>
      <c r="D10" s="9">
        <f>B74+'Муниципальные районы'!P41</f>
        <v>6973667.9720200002</v>
      </c>
    </row>
    <row r="11" spans="1:8" x14ac:dyDescent="0.3">
      <c r="A11" s="48" t="s">
        <v>116</v>
      </c>
      <c r="B11" s="49"/>
      <c r="C11" s="49"/>
      <c r="D11" s="8">
        <v>3003594.5</v>
      </c>
    </row>
    <row r="12" spans="1:8" x14ac:dyDescent="0.3">
      <c r="A12" s="58" t="s">
        <v>14</v>
      </c>
      <c r="B12" s="59"/>
      <c r="C12" s="59"/>
      <c r="D12" s="8"/>
    </row>
    <row r="13" spans="1:8" x14ac:dyDescent="0.3">
      <c r="A13" s="58" t="s">
        <v>15</v>
      </c>
      <c r="B13" s="59"/>
      <c r="C13" s="59"/>
      <c r="D13" s="8">
        <f>SUM(D14:D17)</f>
        <v>122931.1</v>
      </c>
    </row>
    <row r="14" spans="1:8" s="41" customFormat="1" ht="31.8" customHeight="1" x14ac:dyDescent="0.3">
      <c r="A14" s="44" t="s">
        <v>119</v>
      </c>
      <c r="B14" s="44"/>
      <c r="C14" s="44"/>
      <c r="D14" s="42">
        <v>95.7</v>
      </c>
    </row>
    <row r="15" spans="1:8" s="41" customFormat="1" ht="28.2" customHeight="1" x14ac:dyDescent="0.3">
      <c r="A15" s="44" t="s">
        <v>120</v>
      </c>
      <c r="B15" s="44"/>
      <c r="C15" s="44"/>
      <c r="D15" s="42">
        <v>997.6</v>
      </c>
    </row>
    <row r="16" spans="1:8" ht="58.8" customHeight="1" x14ac:dyDescent="0.3">
      <c r="A16" s="44" t="s">
        <v>117</v>
      </c>
      <c r="B16" s="44"/>
      <c r="C16" s="44"/>
      <c r="D16" s="42">
        <v>92598.1</v>
      </c>
    </row>
    <row r="17" spans="1:4" ht="30.6" customHeight="1" x14ac:dyDescent="0.3">
      <c r="A17" s="44" t="s">
        <v>118</v>
      </c>
      <c r="B17" s="55"/>
      <c r="C17" s="55"/>
      <c r="D17" s="42">
        <v>29239.7</v>
      </c>
    </row>
    <row r="18" spans="1:4" x14ac:dyDescent="0.3">
      <c r="A18" s="22"/>
      <c r="B18" s="23"/>
      <c r="C18" s="23"/>
      <c r="D18" s="21"/>
    </row>
    <row r="19" spans="1:4" hidden="1" x14ac:dyDescent="0.3">
      <c r="A19" s="22"/>
      <c r="B19" s="23"/>
      <c r="C19" s="23"/>
      <c r="D19" s="21"/>
    </row>
    <row r="20" spans="1:4" hidden="1" x14ac:dyDescent="0.3">
      <c r="A20" s="22"/>
      <c r="B20" s="23"/>
      <c r="C20" s="23"/>
      <c r="D20" s="21"/>
    </row>
    <row r="21" spans="1:4" hidden="1" x14ac:dyDescent="0.3">
      <c r="A21" s="22"/>
      <c r="B21" s="23"/>
      <c r="C21" s="23"/>
      <c r="D21" s="21"/>
    </row>
    <row r="22" spans="1:4" hidden="1" x14ac:dyDescent="0.3">
      <c r="A22" s="22"/>
      <c r="B22" s="23"/>
      <c r="C22" s="23"/>
      <c r="D22" s="21"/>
    </row>
    <row r="23" spans="1:4" hidden="1" x14ac:dyDescent="0.3">
      <c r="A23" s="22"/>
      <c r="B23" s="23"/>
      <c r="C23" s="23"/>
      <c r="D23" s="21"/>
    </row>
    <row r="24" spans="1:4" hidden="1" x14ac:dyDescent="0.3">
      <c r="A24" s="22"/>
      <c r="B24" s="23"/>
      <c r="C24" s="23"/>
      <c r="D24" s="21"/>
    </row>
    <row r="25" spans="1:4" hidden="1" x14ac:dyDescent="0.3">
      <c r="A25" s="22"/>
      <c r="B25" s="23"/>
      <c r="C25" s="23"/>
      <c r="D25" s="21"/>
    </row>
    <row r="26" spans="1:4" hidden="1" x14ac:dyDescent="0.3">
      <c r="A26" s="22"/>
      <c r="B26" s="23"/>
      <c r="C26" s="23"/>
      <c r="D26" s="21"/>
    </row>
    <row r="27" spans="1:4" hidden="1" x14ac:dyDescent="0.3">
      <c r="A27" s="22"/>
      <c r="B27" s="23"/>
      <c r="C27" s="23"/>
      <c r="D27" s="21"/>
    </row>
    <row r="28" spans="1:4" hidden="1" x14ac:dyDescent="0.3">
      <c r="A28" s="22"/>
      <c r="B28" s="23"/>
      <c r="C28" s="23"/>
      <c r="D28" s="21"/>
    </row>
    <row r="29" spans="1:4" hidden="1" x14ac:dyDescent="0.3">
      <c r="A29" s="22"/>
      <c r="B29" s="23"/>
      <c r="C29" s="23"/>
      <c r="D29" s="21"/>
    </row>
    <row r="30" spans="1:4" x14ac:dyDescent="0.3">
      <c r="A30" s="22"/>
      <c r="B30" s="23"/>
      <c r="C30" s="23"/>
      <c r="D30" s="21"/>
    </row>
    <row r="31" spans="1:4" x14ac:dyDescent="0.3">
      <c r="A31" s="24" t="s">
        <v>16</v>
      </c>
      <c r="B31" s="10"/>
      <c r="C31" s="10"/>
      <c r="D31" s="11"/>
    </row>
    <row r="32" spans="1:4" x14ac:dyDescent="0.3">
      <c r="A32" s="50" t="s">
        <v>17</v>
      </c>
      <c r="B32" s="52" t="s">
        <v>2</v>
      </c>
      <c r="C32" s="53" t="s">
        <v>3</v>
      </c>
      <c r="D32" s="54"/>
    </row>
    <row r="33" spans="1:4" ht="55.2" customHeight="1" x14ac:dyDescent="0.3">
      <c r="A33" s="51"/>
      <c r="B33" s="52"/>
      <c r="C33" s="25" t="s">
        <v>4</v>
      </c>
      <c r="D33" s="25" t="s">
        <v>5</v>
      </c>
    </row>
    <row r="34" spans="1:4" x14ac:dyDescent="0.3">
      <c r="A34" s="12" t="s">
        <v>73</v>
      </c>
      <c r="B34" s="36">
        <v>17013.360079999999</v>
      </c>
      <c r="C34" s="36">
        <v>9550.9171900000001</v>
      </c>
      <c r="D34" s="36">
        <v>2026.89311</v>
      </c>
    </row>
    <row r="35" spans="1:4" x14ac:dyDescent="0.3">
      <c r="A35" s="12" t="s">
        <v>74</v>
      </c>
      <c r="B35" s="36">
        <v>5797.0921399999997</v>
      </c>
      <c r="C35" s="36">
        <v>3991.0729000000001</v>
      </c>
      <c r="D35" s="36">
        <v>778.47618999999997</v>
      </c>
    </row>
    <row r="36" spans="1:4" x14ac:dyDescent="0.3">
      <c r="A36" s="12" t="s">
        <v>75</v>
      </c>
      <c r="B36" s="36">
        <v>3880.95993</v>
      </c>
      <c r="C36" s="36">
        <v>3306.64786</v>
      </c>
      <c r="D36" s="36">
        <v>574.31206999999995</v>
      </c>
    </row>
    <row r="37" spans="1:4" x14ac:dyDescent="0.3">
      <c r="A37" s="12" t="s">
        <v>76</v>
      </c>
      <c r="B37" s="36">
        <v>72196.090729999996</v>
      </c>
      <c r="C37" s="36">
        <v>19339.953379999999</v>
      </c>
      <c r="D37" s="36">
        <v>4169.5348000000004</v>
      </c>
    </row>
    <row r="38" spans="1:4" ht="27.6" x14ac:dyDescent="0.3">
      <c r="A38" s="12" t="s">
        <v>77</v>
      </c>
      <c r="B38" s="36">
        <v>79095.419680000006</v>
      </c>
      <c r="C38" s="36">
        <v>3836.2767399999998</v>
      </c>
      <c r="D38" s="36">
        <v>1360.2655299999999</v>
      </c>
    </row>
    <row r="39" spans="1:4" x14ac:dyDescent="0.3">
      <c r="A39" s="12" t="s">
        <v>78</v>
      </c>
      <c r="B39" s="36">
        <v>7538.7712300000003</v>
      </c>
      <c r="C39" s="36">
        <v>1806.1808799999999</v>
      </c>
      <c r="D39" s="36">
        <v>889.35009000000002</v>
      </c>
    </row>
    <row r="40" spans="1:4" x14ac:dyDescent="0.3">
      <c r="A40" s="12" t="s">
        <v>79</v>
      </c>
      <c r="B40" s="36">
        <v>2027.2220400000001</v>
      </c>
      <c r="C40" s="36">
        <v>1561.0217</v>
      </c>
      <c r="D40" s="36">
        <v>386.00098000000003</v>
      </c>
    </row>
    <row r="41" spans="1:4" ht="27.6" x14ac:dyDescent="0.3">
      <c r="A41" s="12" t="s">
        <v>80</v>
      </c>
      <c r="B41" s="36">
        <v>483890.83052999998</v>
      </c>
      <c r="C41" s="36">
        <v>5436.7294000000002</v>
      </c>
      <c r="D41" s="36">
        <v>1329.3968600000001</v>
      </c>
    </row>
    <row r="42" spans="1:4" x14ac:dyDescent="0.3">
      <c r="A42" s="12" t="s">
        <v>81</v>
      </c>
      <c r="B42" s="36">
        <v>32882.990030000001</v>
      </c>
      <c r="C42" s="36">
        <v>4662.1540999999997</v>
      </c>
      <c r="D42" s="36">
        <v>971.55632000000003</v>
      </c>
    </row>
    <row r="43" spans="1:4" x14ac:dyDescent="0.3">
      <c r="A43" s="12" t="s">
        <v>82</v>
      </c>
      <c r="B43" s="36">
        <v>611721.37251000002</v>
      </c>
      <c r="C43" s="36">
        <v>9087.1333699999996</v>
      </c>
      <c r="D43" s="36">
        <v>2019.17247</v>
      </c>
    </row>
    <row r="44" spans="1:4" x14ac:dyDescent="0.3">
      <c r="A44" s="12" t="s">
        <v>83</v>
      </c>
      <c r="B44" s="36">
        <v>284429.14807</v>
      </c>
      <c r="C44" s="36">
        <v>8499.9016900000006</v>
      </c>
      <c r="D44" s="36">
        <v>1913.3725899999999</v>
      </c>
    </row>
    <row r="45" spans="1:4" x14ac:dyDescent="0.3">
      <c r="A45" s="12" t="s">
        <v>84</v>
      </c>
      <c r="B45" s="36">
        <v>764473.70395</v>
      </c>
      <c r="C45" s="36">
        <v>15764.579739999999</v>
      </c>
      <c r="D45" s="36">
        <v>4548.0382900000004</v>
      </c>
    </row>
    <row r="46" spans="1:4" x14ac:dyDescent="0.3">
      <c r="A46" s="12" t="s">
        <v>85</v>
      </c>
      <c r="B46" s="36">
        <v>586670.49448999995</v>
      </c>
      <c r="C46" s="36">
        <v>20820.748970000001</v>
      </c>
      <c r="D46" s="36">
        <v>5132.1533799999997</v>
      </c>
    </row>
    <row r="47" spans="1:4" x14ac:dyDescent="0.3">
      <c r="A47" s="12" t="s">
        <v>86</v>
      </c>
      <c r="B47" s="36">
        <v>78965.329280000005</v>
      </c>
      <c r="C47" s="36">
        <v>1715.12916</v>
      </c>
      <c r="D47" s="36">
        <v>477.78604999999999</v>
      </c>
    </row>
    <row r="48" spans="1:4" ht="27.6" x14ac:dyDescent="0.3">
      <c r="A48" s="12" t="s">
        <v>87</v>
      </c>
      <c r="B48" s="36">
        <v>117790.28977</v>
      </c>
      <c r="C48" s="36">
        <v>48908.219530000002</v>
      </c>
      <c r="D48" s="36">
        <v>14759.778840000001</v>
      </c>
    </row>
    <row r="49" spans="1:4" x14ac:dyDescent="0.3">
      <c r="A49" s="12" t="s">
        <v>88</v>
      </c>
      <c r="B49" s="36">
        <v>10652.02419</v>
      </c>
      <c r="C49" s="36">
        <v>1102.48326</v>
      </c>
      <c r="D49" s="36">
        <v>260.36953999999997</v>
      </c>
    </row>
    <row r="50" spans="1:4" x14ac:dyDescent="0.3">
      <c r="A50" s="12" t="s">
        <v>89</v>
      </c>
      <c r="B50" s="36">
        <v>16427.95046</v>
      </c>
      <c r="C50" s="36">
        <v>4414.2521200000001</v>
      </c>
      <c r="D50" s="36">
        <v>1011.55022</v>
      </c>
    </row>
    <row r="51" spans="1:4" ht="27.6" x14ac:dyDescent="0.3">
      <c r="A51" s="12" t="s">
        <v>90</v>
      </c>
      <c r="B51" s="36">
        <v>44784.579669999999</v>
      </c>
      <c r="C51" s="36">
        <v>16365.74422</v>
      </c>
      <c r="D51" s="36">
        <v>4228.2716600000003</v>
      </c>
    </row>
    <row r="52" spans="1:4" x14ac:dyDescent="0.3">
      <c r="A52" s="12" t="s">
        <v>91</v>
      </c>
      <c r="B52" s="36">
        <v>20815.842400000001</v>
      </c>
      <c r="C52" s="36">
        <v>1171.8610000000001</v>
      </c>
      <c r="D52" s="36">
        <v>265.93239999999997</v>
      </c>
    </row>
    <row r="53" spans="1:4" x14ac:dyDescent="0.3">
      <c r="A53" s="12" t="s">
        <v>92</v>
      </c>
      <c r="B53" s="36">
        <v>436113.24988000002</v>
      </c>
      <c r="C53" s="36">
        <v>6401.4055900000003</v>
      </c>
      <c r="D53" s="36">
        <v>1660.3842099999999</v>
      </c>
    </row>
    <row r="54" spans="1:4" x14ac:dyDescent="0.3">
      <c r="A54" s="12" t="s">
        <v>93</v>
      </c>
      <c r="B54" s="36">
        <v>29019.769970000001</v>
      </c>
      <c r="C54" s="36">
        <v>16680.08642</v>
      </c>
      <c r="D54" s="36">
        <v>4667.5388599999997</v>
      </c>
    </row>
    <row r="55" spans="1:4" x14ac:dyDescent="0.3">
      <c r="A55" s="12" t="s">
        <v>94</v>
      </c>
      <c r="B55" s="36">
        <v>4998.6154900000001</v>
      </c>
      <c r="C55" s="36">
        <v>4178.1391299999996</v>
      </c>
      <c r="D55" s="36">
        <v>674.01217999999994</v>
      </c>
    </row>
    <row r="56" spans="1:4" x14ac:dyDescent="0.3">
      <c r="A56" s="12" t="s">
        <v>95</v>
      </c>
      <c r="B56" s="36">
        <v>1530.3303800000001</v>
      </c>
      <c r="C56" s="36">
        <v>1275.674</v>
      </c>
      <c r="D56" s="36">
        <v>212.624</v>
      </c>
    </row>
    <row r="57" spans="1:4" x14ac:dyDescent="0.3">
      <c r="A57" s="12" t="s">
        <v>96</v>
      </c>
      <c r="B57" s="36">
        <v>2779.5745200000001</v>
      </c>
      <c r="C57" s="36">
        <v>2000</v>
      </c>
      <c r="D57" s="36">
        <v>440.56430999999998</v>
      </c>
    </row>
    <row r="58" spans="1:4" x14ac:dyDescent="0.3">
      <c r="A58" s="12" t="s">
        <v>97</v>
      </c>
      <c r="B58" s="36">
        <v>3163.6559200000002</v>
      </c>
      <c r="C58" s="36">
        <v>2287.2429200000001</v>
      </c>
      <c r="D58" s="36">
        <v>584.37334999999996</v>
      </c>
    </row>
    <row r="59" spans="1:4" x14ac:dyDescent="0.3">
      <c r="A59" s="12" t="s">
        <v>98</v>
      </c>
      <c r="B59" s="36">
        <v>1651.30764</v>
      </c>
      <c r="C59" s="36">
        <v>1170.2596799999999</v>
      </c>
      <c r="D59" s="36">
        <v>303.70623999999998</v>
      </c>
    </row>
    <row r="60" spans="1:4" x14ac:dyDescent="0.3">
      <c r="A60" s="12" t="s">
        <v>99</v>
      </c>
      <c r="B60" s="36">
        <v>1041.97272</v>
      </c>
      <c r="C60" s="36">
        <v>740.74720000000002</v>
      </c>
      <c r="D60" s="36">
        <v>151.52897999999999</v>
      </c>
    </row>
    <row r="61" spans="1:4" x14ac:dyDescent="0.3">
      <c r="A61" s="12" t="s">
        <v>100</v>
      </c>
      <c r="B61" s="36">
        <v>1593.0219400000001</v>
      </c>
      <c r="C61" s="36">
        <v>545.19039999999995</v>
      </c>
      <c r="D61" s="36">
        <v>569.06330000000003</v>
      </c>
    </row>
    <row r="62" spans="1:4" x14ac:dyDescent="0.3">
      <c r="A62" s="12" t="s">
        <v>101</v>
      </c>
      <c r="B62" s="36">
        <v>1086320.4895899999</v>
      </c>
      <c r="C62" s="36">
        <v>17511.747329999998</v>
      </c>
      <c r="D62" s="36">
        <v>4663.5255900000002</v>
      </c>
    </row>
    <row r="63" spans="1:4" x14ac:dyDescent="0.3">
      <c r="A63" s="12" t="s">
        <v>102</v>
      </c>
      <c r="B63" s="36">
        <v>11740.791579999999</v>
      </c>
      <c r="C63" s="36">
        <v>3647.36949</v>
      </c>
      <c r="D63" s="36">
        <v>829.71331999999995</v>
      </c>
    </row>
    <row r="64" spans="1:4" x14ac:dyDescent="0.3">
      <c r="A64" s="12" t="s">
        <v>103</v>
      </c>
      <c r="B64" s="36">
        <v>118825.92502</v>
      </c>
      <c r="C64" s="36">
        <v>1818.7675300000001</v>
      </c>
      <c r="D64" s="36">
        <v>373.06858999999997</v>
      </c>
    </row>
    <row r="65" spans="1:4" x14ac:dyDescent="0.3">
      <c r="A65" s="12" t="s">
        <v>104</v>
      </c>
      <c r="B65" s="36">
        <v>57117.010589999998</v>
      </c>
      <c r="C65" s="36">
        <v>14891.82712</v>
      </c>
      <c r="D65" s="36">
        <v>4465.6002699999999</v>
      </c>
    </row>
    <row r="66" spans="1:4" x14ac:dyDescent="0.3">
      <c r="A66" s="12" t="s">
        <v>105</v>
      </c>
      <c r="B66" s="36">
        <v>9035.16381</v>
      </c>
      <c r="C66" s="36">
        <v>1007.11613</v>
      </c>
      <c r="D66" s="36">
        <v>181.65935999999999</v>
      </c>
    </row>
    <row r="67" spans="1:4" x14ac:dyDescent="0.3">
      <c r="A67" s="12" t="s">
        <v>106</v>
      </c>
      <c r="B67" s="36">
        <v>4276.5540700000001</v>
      </c>
      <c r="C67" s="36">
        <v>1475.29829</v>
      </c>
      <c r="D67" s="36">
        <v>299.18961999999999</v>
      </c>
    </row>
    <row r="68" spans="1:4" x14ac:dyDescent="0.3">
      <c r="A68" s="12" t="s">
        <v>107</v>
      </c>
      <c r="B68" s="36">
        <v>2561.7641800000001</v>
      </c>
      <c r="C68" s="36">
        <v>1669.6560999999999</v>
      </c>
      <c r="D68" s="36">
        <v>371.53134999999997</v>
      </c>
    </row>
    <row r="69" spans="1:4" x14ac:dyDescent="0.3">
      <c r="A69" s="12" t="s">
        <v>108</v>
      </c>
      <c r="B69" s="36">
        <v>33253.845789999999</v>
      </c>
      <c r="C69" s="36">
        <v>2132.8137999999999</v>
      </c>
      <c r="D69" s="36">
        <v>417.43597</v>
      </c>
    </row>
    <row r="70" spans="1:4" x14ac:dyDescent="0.3">
      <c r="A70" s="12" t="s">
        <v>109</v>
      </c>
      <c r="B70" s="36">
        <v>17444.541959999999</v>
      </c>
      <c r="C70" s="36">
        <v>543.03273000000002</v>
      </c>
      <c r="D70" s="36">
        <v>128.57758999999999</v>
      </c>
    </row>
    <row r="71" spans="1:4" x14ac:dyDescent="0.3">
      <c r="A71" s="12" t="s">
        <v>110</v>
      </c>
      <c r="B71" s="36">
        <v>885.53656999999998</v>
      </c>
      <c r="C71" s="36">
        <v>424.37792000000002</v>
      </c>
      <c r="D71" s="36">
        <v>97.128960000000006</v>
      </c>
    </row>
    <row r="72" spans="1:4" x14ac:dyDescent="0.3">
      <c r="A72" s="12" t="s">
        <v>111</v>
      </c>
      <c r="B72" s="36">
        <v>1077.16092</v>
      </c>
      <c r="C72" s="36">
        <v>636.08085000000005</v>
      </c>
      <c r="D72" s="36">
        <v>145.01866999999999</v>
      </c>
    </row>
    <row r="73" spans="1:4" ht="27.6" x14ac:dyDescent="0.3">
      <c r="A73" s="12" t="s">
        <v>112</v>
      </c>
      <c r="B73" s="36">
        <v>8633.7644899999996</v>
      </c>
      <c r="C73" s="36">
        <v>5557.8009400000001</v>
      </c>
      <c r="D73" s="36">
        <v>1452.9812899999999</v>
      </c>
    </row>
    <row r="74" spans="1:4" x14ac:dyDescent="0.3">
      <c r="A74" s="26" t="s">
        <v>2</v>
      </c>
      <c r="B74" s="37">
        <v>5074117.5182100004</v>
      </c>
      <c r="C74" s="37">
        <v>267935.64078000002</v>
      </c>
      <c r="D74" s="37">
        <v>69791.437399999995</v>
      </c>
    </row>
  </sheetData>
  <mergeCells count="18">
    <mergeCell ref="A32:A33"/>
    <mergeCell ref="B32:B33"/>
    <mergeCell ref="C32:D32"/>
    <mergeCell ref="A6:C6"/>
    <mergeCell ref="A7:C7"/>
    <mergeCell ref="A8:C8"/>
    <mergeCell ref="A9:C9"/>
    <mergeCell ref="A10:C10"/>
    <mergeCell ref="A12:C12"/>
    <mergeCell ref="A13:C13"/>
    <mergeCell ref="A16:C16"/>
    <mergeCell ref="A17:C17"/>
    <mergeCell ref="A14:C14"/>
    <mergeCell ref="A15:C15"/>
    <mergeCell ref="A1:D1"/>
    <mergeCell ref="A2:D2"/>
    <mergeCell ref="A5:C5"/>
    <mergeCell ref="A11:C11"/>
  </mergeCells>
  <pageMargins left="0.70866141732283472" right="0.23622047244094491" top="0.23622047244094491" bottom="0.43307086614173229" header="0.19685039370078741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view="pageBreakPreview" topLeftCell="A33" zoomScaleNormal="100" zoomScaleSheetLayoutView="100" workbookViewId="0">
      <selection activeCell="A4" sqref="A4:XFD40"/>
    </sheetView>
  </sheetViews>
  <sheetFormatPr defaultRowHeight="14.4" x14ac:dyDescent="0.3"/>
  <cols>
    <col min="1" max="1" width="36.77734375" customWidth="1"/>
    <col min="2" max="2" width="13.109375" customWidth="1"/>
    <col min="3" max="3" width="10.5546875" customWidth="1"/>
    <col min="4" max="4" width="11.44140625" customWidth="1"/>
    <col min="5" max="5" width="13.109375" customWidth="1"/>
    <col min="6" max="6" width="13.6640625" customWidth="1"/>
    <col min="7" max="7" width="13.77734375" customWidth="1"/>
    <col min="8" max="8" width="13.44140625" customWidth="1"/>
    <col min="9" max="9" width="10.88671875" customWidth="1"/>
    <col min="10" max="10" width="12.6640625" customWidth="1"/>
    <col min="11" max="11" width="11" customWidth="1"/>
    <col min="12" max="13" width="11.88671875" customWidth="1"/>
    <col min="14" max="14" width="11.109375" customWidth="1"/>
    <col min="15" max="15" width="11.5546875" customWidth="1"/>
    <col min="16" max="16" width="11" customWidth="1"/>
  </cols>
  <sheetData>
    <row r="1" spans="1:20" s="16" customFormat="1" ht="15.6" x14ac:dyDescent="0.3">
      <c r="A1" s="19"/>
      <c r="C1" s="17" t="s">
        <v>8</v>
      </c>
    </row>
    <row r="2" spans="1:20" x14ac:dyDescent="0.3">
      <c r="A2" s="20" t="str">
        <f>TEXT(EndData2,"[$-FC19]ДД.ММ.ГГГ")</f>
        <v>00.01.1900</v>
      </c>
      <c r="C2" s="13"/>
      <c r="P2" s="43" t="s">
        <v>7</v>
      </c>
    </row>
    <row r="3" spans="1:20" s="15" customFormat="1" ht="52.8" x14ac:dyDescent="0.25">
      <c r="A3" s="18" t="s">
        <v>18</v>
      </c>
      <c r="B3" s="34" t="s">
        <v>19</v>
      </c>
      <c r="C3" s="35" t="s">
        <v>20</v>
      </c>
      <c r="D3" s="35" t="s">
        <v>21</v>
      </c>
      <c r="E3" s="35" t="s">
        <v>22</v>
      </c>
      <c r="F3" s="35" t="s">
        <v>23</v>
      </c>
      <c r="G3" s="35" t="s">
        <v>24</v>
      </c>
      <c r="H3" s="35" t="s">
        <v>25</v>
      </c>
      <c r="I3" s="35" t="s">
        <v>26</v>
      </c>
      <c r="J3" s="35" t="s">
        <v>27</v>
      </c>
      <c r="K3" s="35" t="s">
        <v>28</v>
      </c>
      <c r="L3" s="35" t="s">
        <v>29</v>
      </c>
      <c r="M3" s="35" t="s">
        <v>30</v>
      </c>
      <c r="N3" s="35" t="s">
        <v>31</v>
      </c>
      <c r="O3" s="35" t="s">
        <v>32</v>
      </c>
      <c r="P3" s="14" t="s">
        <v>6</v>
      </c>
    </row>
    <row r="4" spans="1:20" ht="27.6" x14ac:dyDescent="0.3">
      <c r="A4" s="33" t="s">
        <v>35</v>
      </c>
      <c r="B4" s="38"/>
      <c r="C4" s="38"/>
      <c r="D4" s="38"/>
      <c r="E4" s="38"/>
      <c r="F4" s="38"/>
      <c r="G4" s="38"/>
      <c r="H4" s="38"/>
      <c r="I4" s="38"/>
      <c r="J4" s="38">
        <v>1501.1659999999999</v>
      </c>
      <c r="K4" s="38">
        <v>199.5</v>
      </c>
      <c r="L4" s="38"/>
      <c r="M4" s="38"/>
      <c r="N4" s="38"/>
      <c r="O4" s="38"/>
      <c r="P4" s="39">
        <v>1700.6659999999999</v>
      </c>
      <c r="Q4" s="32"/>
      <c r="R4" s="32"/>
      <c r="S4" s="32"/>
      <c r="T4" s="32"/>
    </row>
    <row r="5" spans="1:20" ht="41.4" x14ac:dyDescent="0.3">
      <c r="A5" s="33" t="s">
        <v>36</v>
      </c>
      <c r="B5" s="38"/>
      <c r="C5" s="38">
        <v>22917.081999999999</v>
      </c>
      <c r="D5" s="38">
        <v>19052.831999999999</v>
      </c>
      <c r="E5" s="38">
        <v>6860</v>
      </c>
      <c r="F5" s="38">
        <v>8850.2999999999993</v>
      </c>
      <c r="G5" s="38">
        <v>23873.666700000002</v>
      </c>
      <c r="H5" s="38">
        <v>2861</v>
      </c>
      <c r="I5" s="38">
        <v>9000</v>
      </c>
      <c r="J5" s="38">
        <v>2125.5839999999998</v>
      </c>
      <c r="K5" s="38">
        <v>4983.9160000000002</v>
      </c>
      <c r="L5" s="38">
        <v>30000</v>
      </c>
      <c r="M5" s="38">
        <v>7785</v>
      </c>
      <c r="N5" s="38">
        <v>11271.820110000001</v>
      </c>
      <c r="O5" s="38">
        <v>16123.174999999999</v>
      </c>
      <c r="P5" s="39">
        <v>165704.37581</v>
      </c>
      <c r="Q5" s="32"/>
      <c r="R5" s="32"/>
      <c r="S5" s="32"/>
      <c r="T5" s="32"/>
    </row>
    <row r="6" spans="1:20" ht="41.4" x14ac:dyDescent="0.3">
      <c r="A6" s="33" t="s">
        <v>37</v>
      </c>
      <c r="B6" s="38">
        <v>20597.332129999999</v>
      </c>
      <c r="C6" s="38">
        <v>3851.2049999999999</v>
      </c>
      <c r="D6" s="38">
        <v>75</v>
      </c>
      <c r="E6" s="38"/>
      <c r="F6" s="38"/>
      <c r="G6" s="38"/>
      <c r="H6" s="38"/>
      <c r="I6" s="38"/>
      <c r="J6" s="38">
        <v>217.625</v>
      </c>
      <c r="K6" s="38"/>
      <c r="L6" s="38">
        <v>1200</v>
      </c>
      <c r="M6" s="38"/>
      <c r="N6" s="38">
        <v>9282</v>
      </c>
      <c r="O6" s="38"/>
      <c r="P6" s="39">
        <v>35223.162129999997</v>
      </c>
      <c r="Q6" s="32"/>
      <c r="R6" s="32"/>
      <c r="S6" s="32"/>
      <c r="T6" s="32"/>
    </row>
    <row r="7" spans="1:20" ht="82.8" x14ac:dyDescent="0.3">
      <c r="A7" s="33" t="s">
        <v>38</v>
      </c>
      <c r="B7" s="38">
        <v>43475.659290000003</v>
      </c>
      <c r="C7" s="38">
        <v>70196.115950000007</v>
      </c>
      <c r="D7" s="38">
        <v>22246</v>
      </c>
      <c r="E7" s="38">
        <v>14636</v>
      </c>
      <c r="F7" s="38">
        <v>5373</v>
      </c>
      <c r="G7" s="38">
        <v>27732.25</v>
      </c>
      <c r="H7" s="38">
        <v>15000</v>
      </c>
      <c r="I7" s="38">
        <v>6000</v>
      </c>
      <c r="J7" s="38">
        <v>35563.913339999999</v>
      </c>
      <c r="K7" s="38">
        <v>5252.0630000000001</v>
      </c>
      <c r="L7" s="38">
        <v>15174.3</v>
      </c>
      <c r="M7" s="38">
        <v>12127.25</v>
      </c>
      <c r="N7" s="38">
        <v>7103.9796999999999</v>
      </c>
      <c r="O7" s="38">
        <v>19556.082999999999</v>
      </c>
      <c r="P7" s="39">
        <v>299436.61427999998</v>
      </c>
      <c r="Q7" s="32"/>
      <c r="R7" s="32"/>
      <c r="S7" s="32"/>
      <c r="T7" s="32"/>
    </row>
    <row r="8" spans="1:20" ht="124.2" x14ac:dyDescent="0.3">
      <c r="A8" s="33" t="s">
        <v>39</v>
      </c>
      <c r="B8" s="38">
        <v>50553.386859999999</v>
      </c>
      <c r="C8" s="38">
        <v>21408.510450000002</v>
      </c>
      <c r="D8" s="38">
        <v>245.68507</v>
      </c>
      <c r="E8" s="38">
        <v>89.679000000000002</v>
      </c>
      <c r="F8" s="38">
        <v>80</v>
      </c>
      <c r="G8" s="38">
        <v>7350.9243299999998</v>
      </c>
      <c r="H8" s="38">
        <v>670.80499999999995</v>
      </c>
      <c r="I8" s="38">
        <v>149.136</v>
      </c>
      <c r="J8" s="38">
        <v>25742.03685</v>
      </c>
      <c r="K8" s="38">
        <v>4527.4749400000001</v>
      </c>
      <c r="L8" s="38"/>
      <c r="M8" s="38">
        <v>1198.0174300000001</v>
      </c>
      <c r="N8" s="38">
        <v>1296.896</v>
      </c>
      <c r="O8" s="38">
        <v>1730.32491</v>
      </c>
      <c r="P8" s="39">
        <v>115042.87684</v>
      </c>
      <c r="Q8" s="32"/>
      <c r="R8" s="32"/>
      <c r="S8" s="32"/>
      <c r="T8" s="32"/>
    </row>
    <row r="9" spans="1:20" ht="55.2" x14ac:dyDescent="0.3">
      <c r="A9" s="33" t="s">
        <v>40</v>
      </c>
      <c r="B9" s="38">
        <v>63683.643309999999</v>
      </c>
      <c r="C9" s="38">
        <v>7881.8900700000004</v>
      </c>
      <c r="D9" s="38"/>
      <c r="E9" s="38"/>
      <c r="F9" s="38"/>
      <c r="G9" s="38"/>
      <c r="H9" s="38"/>
      <c r="I9" s="38"/>
      <c r="J9" s="38">
        <v>-94.572860000000006</v>
      </c>
      <c r="K9" s="38"/>
      <c r="L9" s="38"/>
      <c r="M9" s="38"/>
      <c r="N9" s="38"/>
      <c r="O9" s="38"/>
      <c r="P9" s="39">
        <v>71470.960519999993</v>
      </c>
      <c r="Q9" s="32"/>
      <c r="R9" s="32"/>
      <c r="S9" s="32"/>
      <c r="T9" s="32"/>
    </row>
    <row r="10" spans="1:20" ht="96.6" x14ac:dyDescent="0.3">
      <c r="A10" s="33" t="s">
        <v>41</v>
      </c>
      <c r="B10" s="38">
        <v>127.15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9">
        <v>127.15</v>
      </c>
      <c r="Q10" s="32"/>
      <c r="R10" s="32"/>
      <c r="S10" s="32"/>
      <c r="T10" s="32"/>
    </row>
    <row r="11" spans="1:20" ht="82.8" x14ac:dyDescent="0.3">
      <c r="A11" s="33" t="s">
        <v>42</v>
      </c>
      <c r="B11" s="38"/>
      <c r="C11" s="38">
        <v>4386.0829999999996</v>
      </c>
      <c r="D11" s="38">
        <v>652.75</v>
      </c>
      <c r="E11" s="38">
        <v>460.2</v>
      </c>
      <c r="F11" s="38">
        <v>166</v>
      </c>
      <c r="G11" s="38">
        <v>654.33333000000005</v>
      </c>
      <c r="H11" s="38">
        <v>100</v>
      </c>
      <c r="I11" s="38">
        <v>50</v>
      </c>
      <c r="J11" s="38"/>
      <c r="K11" s="38"/>
      <c r="L11" s="38">
        <v>265.58332999999999</v>
      </c>
      <c r="M11" s="38">
        <v>247.75</v>
      </c>
      <c r="N11" s="38">
        <v>246.33332999999999</v>
      </c>
      <c r="O11" s="38">
        <v>136.666</v>
      </c>
      <c r="P11" s="39">
        <v>7365.6989899999999</v>
      </c>
      <c r="Q11" s="32"/>
      <c r="R11" s="32"/>
      <c r="S11" s="32"/>
      <c r="T11" s="32"/>
    </row>
    <row r="12" spans="1:20" ht="96.6" x14ac:dyDescent="0.3">
      <c r="A12" s="33" t="s">
        <v>43</v>
      </c>
      <c r="B12" s="38">
        <v>897.01599999999996</v>
      </c>
      <c r="C12" s="38">
        <v>268.66699999999997</v>
      </c>
      <c r="D12" s="38">
        <v>179.166</v>
      </c>
      <c r="E12" s="38">
        <v>82.8</v>
      </c>
      <c r="F12" s="38">
        <v>100</v>
      </c>
      <c r="G12" s="38">
        <v>89.583330000000004</v>
      </c>
      <c r="H12" s="38">
        <v>85.956999999999994</v>
      </c>
      <c r="I12" s="38"/>
      <c r="J12" s="38">
        <v>81.415999999999997</v>
      </c>
      <c r="K12" s="38">
        <v>124.24</v>
      </c>
      <c r="L12" s="38">
        <v>93.7</v>
      </c>
      <c r="M12" s="38">
        <v>90.75</v>
      </c>
      <c r="N12" s="38">
        <v>83.763999999999996</v>
      </c>
      <c r="O12" s="38">
        <v>82.643249999999995</v>
      </c>
      <c r="P12" s="39">
        <v>2259.7025800000001</v>
      </c>
      <c r="Q12" s="32"/>
      <c r="R12" s="32"/>
      <c r="S12" s="32"/>
      <c r="T12" s="32"/>
    </row>
    <row r="13" spans="1:20" ht="69" x14ac:dyDescent="0.3">
      <c r="A13" s="33" t="s">
        <v>44</v>
      </c>
      <c r="B13" s="38">
        <v>409.5</v>
      </c>
      <c r="C13" s="38">
        <v>-748.40396999999996</v>
      </c>
      <c r="D13" s="38">
        <v>263</v>
      </c>
      <c r="E13" s="38">
        <v>80</v>
      </c>
      <c r="F13" s="38">
        <v>76.8</v>
      </c>
      <c r="G13" s="38">
        <v>235</v>
      </c>
      <c r="H13" s="38">
        <v>110.23</v>
      </c>
      <c r="I13" s="38">
        <v>30</v>
      </c>
      <c r="J13" s="38">
        <v>384.47800000000001</v>
      </c>
      <c r="K13" s="38">
        <v>200</v>
      </c>
      <c r="L13" s="38">
        <v>26</v>
      </c>
      <c r="M13" s="38">
        <v>73</v>
      </c>
      <c r="N13" s="38">
        <v>76.411000000000001</v>
      </c>
      <c r="O13" s="38">
        <v>72.46208</v>
      </c>
      <c r="P13" s="39">
        <v>1288.47711</v>
      </c>
      <c r="Q13" s="32"/>
      <c r="R13" s="32"/>
      <c r="S13" s="32"/>
      <c r="T13" s="32"/>
    </row>
    <row r="14" spans="1:20" ht="96.6" x14ac:dyDescent="0.3">
      <c r="A14" s="33" t="s">
        <v>45</v>
      </c>
      <c r="B14" s="38">
        <v>2795.8351499999999</v>
      </c>
      <c r="C14" s="38">
        <v>1088.0119999999999</v>
      </c>
      <c r="D14" s="38">
        <v>150</v>
      </c>
      <c r="E14" s="38">
        <v>110</v>
      </c>
      <c r="F14" s="38">
        <v>19.100000000000001</v>
      </c>
      <c r="G14" s="38">
        <v>187</v>
      </c>
      <c r="H14" s="38">
        <v>98.487639999999999</v>
      </c>
      <c r="I14" s="38">
        <v>93</v>
      </c>
      <c r="J14" s="38">
        <v>311.875</v>
      </c>
      <c r="K14" s="38">
        <v>198.30699999999999</v>
      </c>
      <c r="L14" s="38">
        <v>162.5</v>
      </c>
      <c r="M14" s="38">
        <v>91.8</v>
      </c>
      <c r="N14" s="38">
        <v>756.39970000000005</v>
      </c>
      <c r="O14" s="38">
        <v>140.66833</v>
      </c>
      <c r="P14" s="39">
        <v>6202.9848199999997</v>
      </c>
      <c r="Q14" s="32"/>
      <c r="R14" s="32"/>
      <c r="S14" s="32"/>
      <c r="T14" s="32"/>
    </row>
    <row r="15" spans="1:20" ht="124.2" x14ac:dyDescent="0.3">
      <c r="A15" s="33" t="s">
        <v>46</v>
      </c>
      <c r="B15" s="38">
        <v>17739.65796</v>
      </c>
      <c r="C15" s="38">
        <v>800</v>
      </c>
      <c r="D15" s="38">
        <v>186.416</v>
      </c>
      <c r="E15" s="38"/>
      <c r="F15" s="38"/>
      <c r="G15" s="38"/>
      <c r="H15" s="38"/>
      <c r="I15" s="38"/>
      <c r="J15" s="38">
        <v>50</v>
      </c>
      <c r="K15" s="38"/>
      <c r="L15" s="38"/>
      <c r="M15" s="38"/>
      <c r="N15" s="38"/>
      <c r="O15" s="38"/>
      <c r="P15" s="39">
        <v>18776.073960000002</v>
      </c>
      <c r="Q15" s="32"/>
      <c r="R15" s="32"/>
      <c r="S15" s="32"/>
      <c r="T15" s="32"/>
    </row>
    <row r="16" spans="1:20" ht="110.4" x14ac:dyDescent="0.3">
      <c r="A16" s="33" t="s">
        <v>47</v>
      </c>
      <c r="B16" s="38"/>
      <c r="C16" s="38">
        <v>6501.0910000000003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9">
        <v>6501.0910000000003</v>
      </c>
      <c r="Q16" s="32"/>
      <c r="R16" s="32"/>
      <c r="S16" s="32"/>
      <c r="T16" s="32"/>
    </row>
    <row r="17" spans="1:20" ht="110.4" x14ac:dyDescent="0.3">
      <c r="A17" s="33" t="s">
        <v>48</v>
      </c>
      <c r="B17" s="38">
        <v>237.9</v>
      </c>
      <c r="C17" s="38">
        <v>269.92333000000002</v>
      </c>
      <c r="D17" s="38"/>
      <c r="E17" s="38"/>
      <c r="F17" s="38"/>
      <c r="G17" s="38">
        <v>48</v>
      </c>
      <c r="H17" s="38"/>
      <c r="I17" s="38"/>
      <c r="J17" s="38">
        <v>55.5</v>
      </c>
      <c r="K17" s="38"/>
      <c r="L17" s="38"/>
      <c r="M17" s="38">
        <v>12.333780000000001</v>
      </c>
      <c r="N17" s="38"/>
      <c r="O17" s="38"/>
      <c r="P17" s="39">
        <v>623.65710999999999</v>
      </c>
      <c r="Q17" s="32"/>
      <c r="R17" s="32"/>
      <c r="S17" s="32"/>
      <c r="T17" s="32"/>
    </row>
    <row r="18" spans="1:20" ht="372.6" x14ac:dyDescent="0.3">
      <c r="A18" s="33" t="s">
        <v>49</v>
      </c>
      <c r="B18" s="38">
        <v>15500</v>
      </c>
      <c r="C18" s="38">
        <v>13109.72971</v>
      </c>
      <c r="D18" s="38">
        <v>2680</v>
      </c>
      <c r="E18" s="38">
        <v>1960</v>
      </c>
      <c r="F18" s="38"/>
      <c r="G18" s="38">
        <v>3235.3</v>
      </c>
      <c r="H18" s="38">
        <v>634.73</v>
      </c>
      <c r="I18" s="38">
        <v>131.91800000000001</v>
      </c>
      <c r="J18" s="38">
        <v>5000</v>
      </c>
      <c r="K18" s="38">
        <v>1528.9670000000001</v>
      </c>
      <c r="L18" s="38">
        <v>1700</v>
      </c>
      <c r="M18" s="38">
        <v>1700</v>
      </c>
      <c r="N18" s="38">
        <v>1569</v>
      </c>
      <c r="O18" s="38">
        <v>1750</v>
      </c>
      <c r="P18" s="39">
        <v>50499.64471</v>
      </c>
      <c r="Q18" s="32"/>
      <c r="R18" s="32"/>
      <c r="S18" s="32"/>
      <c r="T18" s="32"/>
    </row>
    <row r="19" spans="1:20" ht="179.4" x14ac:dyDescent="0.3">
      <c r="A19" s="33" t="s">
        <v>50</v>
      </c>
      <c r="B19" s="38">
        <v>259433.22927000001</v>
      </c>
      <c r="C19" s="38">
        <v>81500</v>
      </c>
      <c r="D19" s="38">
        <v>25699.245999999999</v>
      </c>
      <c r="E19" s="38">
        <v>17681.5</v>
      </c>
      <c r="F19" s="38">
        <v>6935</v>
      </c>
      <c r="G19" s="38">
        <v>24032.677</v>
      </c>
      <c r="H19" s="38">
        <v>10454</v>
      </c>
      <c r="I19" s="38">
        <v>3159.7109999999998</v>
      </c>
      <c r="J19" s="38">
        <v>22870.5</v>
      </c>
      <c r="K19" s="38">
        <v>11820.107</v>
      </c>
      <c r="L19" s="38"/>
      <c r="M19" s="38">
        <v>12491.86</v>
      </c>
      <c r="N19" s="38">
        <v>14480.2</v>
      </c>
      <c r="O19" s="38">
        <v>14236.29233</v>
      </c>
      <c r="P19" s="39">
        <v>504794.32260000001</v>
      </c>
      <c r="Q19" s="32"/>
      <c r="R19" s="32"/>
      <c r="S19" s="32"/>
      <c r="T19" s="32"/>
    </row>
    <row r="20" spans="1:20" ht="110.4" x14ac:dyDescent="0.3">
      <c r="A20" s="33" t="s">
        <v>51</v>
      </c>
      <c r="B20" s="38">
        <v>13508.725</v>
      </c>
      <c r="C20" s="38">
        <v>4535</v>
      </c>
      <c r="D20" s="38">
        <v>1903.73</v>
      </c>
      <c r="E20" s="38">
        <v>2054.92</v>
      </c>
      <c r="F20" s="38">
        <v>380</v>
      </c>
      <c r="G20" s="38">
        <v>1885.645</v>
      </c>
      <c r="H20" s="38">
        <v>1810</v>
      </c>
      <c r="I20" s="38">
        <v>200</v>
      </c>
      <c r="J20" s="38">
        <v>1304</v>
      </c>
      <c r="K20" s="38">
        <v>1582</v>
      </c>
      <c r="L20" s="38"/>
      <c r="M20" s="38">
        <v>490.2</v>
      </c>
      <c r="N20" s="38">
        <v>1578.835</v>
      </c>
      <c r="O20" s="38">
        <v>2650.9232200000001</v>
      </c>
      <c r="P20" s="39">
        <v>33883.978219999997</v>
      </c>
      <c r="Q20" s="32"/>
      <c r="R20" s="32"/>
      <c r="S20" s="32"/>
      <c r="T20" s="32"/>
    </row>
    <row r="21" spans="1:20" ht="151.80000000000001" x14ac:dyDescent="0.3">
      <c r="A21" s="33" t="s">
        <v>52</v>
      </c>
      <c r="B21" s="38">
        <v>29.54448</v>
      </c>
      <c r="C21" s="38">
        <v>18.452719999999999</v>
      </c>
      <c r="D21" s="38"/>
      <c r="E21" s="38"/>
      <c r="F21" s="38"/>
      <c r="G21" s="38"/>
      <c r="H21" s="38">
        <v>3.7250000000000001</v>
      </c>
      <c r="I21" s="38"/>
      <c r="J21" s="38">
        <v>3.7250000000000001</v>
      </c>
      <c r="K21" s="38">
        <v>4.0101599999999999</v>
      </c>
      <c r="L21" s="38"/>
      <c r="M21" s="38">
        <v>6.8</v>
      </c>
      <c r="N21" s="38"/>
      <c r="O21" s="38"/>
      <c r="P21" s="39">
        <v>66.257360000000006</v>
      </c>
      <c r="Q21" s="32"/>
      <c r="R21" s="32"/>
      <c r="S21" s="32"/>
      <c r="T21" s="32"/>
    </row>
    <row r="22" spans="1:20" ht="96.6" x14ac:dyDescent="0.3">
      <c r="A22" s="33" t="s">
        <v>53</v>
      </c>
      <c r="B22" s="38">
        <v>300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9">
        <v>300</v>
      </c>
      <c r="Q22" s="32"/>
      <c r="R22" s="32"/>
      <c r="S22" s="32"/>
      <c r="T22" s="32"/>
    </row>
    <row r="23" spans="1:20" ht="138" x14ac:dyDescent="0.3">
      <c r="A23" s="33" t="s">
        <v>54</v>
      </c>
      <c r="B23" s="38">
        <v>8748.2691500000001</v>
      </c>
      <c r="C23" s="38">
        <v>2000</v>
      </c>
      <c r="D23" s="38">
        <v>200</v>
      </c>
      <c r="E23" s="38">
        <v>240</v>
      </c>
      <c r="F23" s="38">
        <v>65</v>
      </c>
      <c r="G23" s="38">
        <v>351.28</v>
      </c>
      <c r="H23" s="38">
        <v>51.844000000000001</v>
      </c>
      <c r="I23" s="38">
        <v>33</v>
      </c>
      <c r="J23" s="38">
        <v>1120</v>
      </c>
      <c r="K23" s="38">
        <v>291.32499999999999</v>
      </c>
      <c r="L23" s="38">
        <v>300</v>
      </c>
      <c r="M23" s="38">
        <v>254.2</v>
      </c>
      <c r="N23" s="38">
        <v>370</v>
      </c>
      <c r="O23" s="38">
        <v>315.37633</v>
      </c>
      <c r="P23" s="39">
        <v>14340.29448</v>
      </c>
      <c r="Q23" s="32"/>
      <c r="R23" s="32"/>
      <c r="S23" s="32"/>
      <c r="T23" s="32"/>
    </row>
    <row r="24" spans="1:20" ht="138" x14ac:dyDescent="0.3">
      <c r="A24" s="33" t="s">
        <v>55</v>
      </c>
      <c r="B24" s="38">
        <v>199673.25969000001</v>
      </c>
      <c r="C24" s="38">
        <v>30000</v>
      </c>
      <c r="D24" s="38">
        <v>7688.2780000000002</v>
      </c>
      <c r="E24" s="38">
        <v>4861</v>
      </c>
      <c r="F24" s="38">
        <v>2200</v>
      </c>
      <c r="G24" s="38">
        <v>4856.7</v>
      </c>
      <c r="H24" s="38">
        <v>2698.5</v>
      </c>
      <c r="I24" s="38">
        <v>990.8</v>
      </c>
      <c r="J24" s="38">
        <v>17572.400000000001</v>
      </c>
      <c r="K24" s="38">
        <v>5000</v>
      </c>
      <c r="L24" s="38">
        <v>2500</v>
      </c>
      <c r="M24" s="38">
        <v>2939</v>
      </c>
      <c r="N24" s="38">
        <v>5127.7</v>
      </c>
      <c r="O24" s="38">
        <v>3590.22435</v>
      </c>
      <c r="P24" s="39">
        <v>289697.86203999998</v>
      </c>
      <c r="Q24" s="32"/>
      <c r="R24" s="32"/>
      <c r="S24" s="32"/>
      <c r="T24" s="32"/>
    </row>
    <row r="25" spans="1:20" ht="82.8" x14ac:dyDescent="0.3">
      <c r="A25" s="33" t="s">
        <v>56</v>
      </c>
      <c r="B25" s="38">
        <v>16926.461370000001</v>
      </c>
      <c r="C25" s="38">
        <v>4403.88</v>
      </c>
      <c r="D25" s="38">
        <v>3281.5</v>
      </c>
      <c r="E25" s="38">
        <v>660.5</v>
      </c>
      <c r="F25" s="38">
        <v>350</v>
      </c>
      <c r="G25" s="38">
        <v>1200</v>
      </c>
      <c r="H25" s="38">
        <v>95.286879999999996</v>
      </c>
      <c r="I25" s="38">
        <v>50</v>
      </c>
      <c r="J25" s="38">
        <v>70.692880000000002</v>
      </c>
      <c r="K25" s="38">
        <v>418</v>
      </c>
      <c r="L25" s="38">
        <v>1500</v>
      </c>
      <c r="M25" s="38"/>
      <c r="N25" s="38">
        <v>672.74014999999997</v>
      </c>
      <c r="O25" s="38">
        <v>114.38200000000001</v>
      </c>
      <c r="P25" s="39">
        <v>29743.44328</v>
      </c>
      <c r="Q25" s="32"/>
      <c r="R25" s="32"/>
      <c r="S25" s="32"/>
      <c r="T25" s="32"/>
    </row>
    <row r="26" spans="1:20" ht="110.4" x14ac:dyDescent="0.3">
      <c r="A26" s="33" t="s">
        <v>57</v>
      </c>
      <c r="B26" s="38">
        <v>1663.5251499999999</v>
      </c>
      <c r="C26" s="38">
        <v>1207.58</v>
      </c>
      <c r="D26" s="38">
        <v>229</v>
      </c>
      <c r="E26" s="38">
        <v>180</v>
      </c>
      <c r="F26" s="38">
        <v>50</v>
      </c>
      <c r="G26" s="38">
        <v>278.125</v>
      </c>
      <c r="H26" s="38">
        <v>73.989999999999995</v>
      </c>
      <c r="I26" s="38">
        <v>25</v>
      </c>
      <c r="J26" s="38">
        <v>438.2</v>
      </c>
      <c r="K26" s="38">
        <v>70.308000000000007</v>
      </c>
      <c r="L26" s="38">
        <v>100</v>
      </c>
      <c r="M26" s="38">
        <v>101.6</v>
      </c>
      <c r="N26" s="38">
        <v>120.4</v>
      </c>
      <c r="O26" s="38">
        <v>134.83851999999999</v>
      </c>
      <c r="P26" s="39">
        <v>4672.5666700000002</v>
      </c>
      <c r="Q26" s="32"/>
      <c r="R26" s="32"/>
      <c r="S26" s="32"/>
      <c r="T26" s="32"/>
    </row>
    <row r="27" spans="1:20" ht="82.8" x14ac:dyDescent="0.3">
      <c r="A27" s="33" t="s">
        <v>58</v>
      </c>
      <c r="B27" s="38">
        <v>948.50283000000002</v>
      </c>
      <c r="C27" s="38">
        <v>1449.3</v>
      </c>
      <c r="D27" s="38"/>
      <c r="E27" s="38">
        <v>90.811999999999998</v>
      </c>
      <c r="F27" s="38"/>
      <c r="G27" s="38"/>
      <c r="H27" s="38"/>
      <c r="I27" s="38"/>
      <c r="J27" s="38">
        <v>363.65728000000001</v>
      </c>
      <c r="K27" s="38">
        <v>180</v>
      </c>
      <c r="L27" s="38"/>
      <c r="M27" s="38">
        <v>-211.30099999999999</v>
      </c>
      <c r="N27" s="38">
        <v>9.2070000000000007</v>
      </c>
      <c r="O27" s="38"/>
      <c r="P27" s="39">
        <v>2830.1781099999998</v>
      </c>
      <c r="Q27" s="32"/>
      <c r="R27" s="32"/>
      <c r="S27" s="32"/>
      <c r="T27" s="32"/>
    </row>
    <row r="28" spans="1:20" ht="110.4" x14ac:dyDescent="0.3">
      <c r="A28" s="33" t="s">
        <v>59</v>
      </c>
      <c r="B28" s="38">
        <v>51318.004829999998</v>
      </c>
      <c r="C28" s="38">
        <v>12109.906000000001</v>
      </c>
      <c r="D28" s="38"/>
      <c r="E28" s="38"/>
      <c r="F28" s="38"/>
      <c r="G28" s="38"/>
      <c r="H28" s="38"/>
      <c r="I28" s="38"/>
      <c r="J28" s="38"/>
      <c r="K28" s="38"/>
      <c r="L28" s="38"/>
      <c r="M28" s="38">
        <v>500</v>
      </c>
      <c r="N28" s="38">
        <v>489.43</v>
      </c>
      <c r="O28" s="38"/>
      <c r="P28" s="39">
        <v>64417.340830000001</v>
      </c>
      <c r="Q28" s="32"/>
      <c r="R28" s="32"/>
      <c r="S28" s="32"/>
      <c r="T28" s="32"/>
    </row>
    <row r="29" spans="1:20" ht="207" x14ac:dyDescent="0.3">
      <c r="A29" s="33" t="s">
        <v>60</v>
      </c>
      <c r="B29" s="38">
        <v>597.46500000000003</v>
      </c>
      <c r="C29" s="38">
        <v>100.44199999999999</v>
      </c>
      <c r="D29" s="38"/>
      <c r="E29" s="38"/>
      <c r="F29" s="38"/>
      <c r="G29" s="38"/>
      <c r="H29" s="38"/>
      <c r="I29" s="38"/>
      <c r="J29" s="38">
        <v>100</v>
      </c>
      <c r="K29" s="38"/>
      <c r="L29" s="38"/>
      <c r="M29" s="38"/>
      <c r="N29" s="38"/>
      <c r="O29" s="38"/>
      <c r="P29" s="39">
        <v>797.90700000000004</v>
      </c>
      <c r="Q29" s="32"/>
      <c r="R29" s="32"/>
      <c r="S29" s="32"/>
      <c r="T29" s="32"/>
    </row>
    <row r="30" spans="1:20" ht="82.8" x14ac:dyDescent="0.3">
      <c r="A30" s="33" t="s">
        <v>61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>
        <v>574</v>
      </c>
      <c r="O30" s="38"/>
      <c r="P30" s="39">
        <v>574</v>
      </c>
      <c r="Q30" s="32"/>
      <c r="R30" s="32"/>
      <c r="S30" s="32"/>
      <c r="T30" s="32"/>
    </row>
    <row r="31" spans="1:20" ht="55.2" x14ac:dyDescent="0.3">
      <c r="A31" s="33" t="s">
        <v>62</v>
      </c>
      <c r="B31" s="38"/>
      <c r="C31" s="38"/>
      <c r="D31" s="38"/>
      <c r="E31" s="38"/>
      <c r="F31" s="38"/>
      <c r="G31" s="38"/>
      <c r="H31" s="38"/>
      <c r="I31" s="38"/>
      <c r="J31" s="38">
        <v>36167</v>
      </c>
      <c r="K31" s="38"/>
      <c r="L31" s="38"/>
      <c r="M31" s="38"/>
      <c r="N31" s="38"/>
      <c r="O31" s="38"/>
      <c r="P31" s="39">
        <v>36167</v>
      </c>
      <c r="Q31" s="32"/>
      <c r="R31" s="32"/>
      <c r="S31" s="32"/>
      <c r="T31" s="32"/>
    </row>
    <row r="32" spans="1:20" ht="69" x14ac:dyDescent="0.3">
      <c r="A32" s="33" t="s">
        <v>63</v>
      </c>
      <c r="B32" s="38"/>
      <c r="C32" s="38">
        <v>4210.6368400000001</v>
      </c>
      <c r="D32" s="38"/>
      <c r="E32" s="38"/>
      <c r="F32" s="38"/>
      <c r="G32" s="38"/>
      <c r="H32" s="38">
        <v>66.168419999999998</v>
      </c>
      <c r="I32" s="38"/>
      <c r="J32" s="38"/>
      <c r="K32" s="38"/>
      <c r="L32" s="38"/>
      <c r="M32" s="38">
        <v>106.57895000000001</v>
      </c>
      <c r="N32" s="38">
        <v>1036.2805599999999</v>
      </c>
      <c r="O32" s="38"/>
      <c r="P32" s="39">
        <v>5419.6647700000003</v>
      </c>
      <c r="Q32" s="32"/>
      <c r="R32" s="32"/>
      <c r="S32" s="32"/>
      <c r="T32" s="32"/>
    </row>
    <row r="33" spans="1:20" ht="41.4" x14ac:dyDescent="0.3">
      <c r="A33" s="33" t="s">
        <v>64</v>
      </c>
      <c r="B33" s="38"/>
      <c r="C33" s="38">
        <v>821.47500000000002</v>
      </c>
      <c r="D33" s="38">
        <v>159.75</v>
      </c>
      <c r="E33" s="38">
        <v>342.35</v>
      </c>
      <c r="F33" s="38">
        <v>86.49</v>
      </c>
      <c r="G33" s="38">
        <v>45.65</v>
      </c>
      <c r="H33" s="38">
        <v>91.3</v>
      </c>
      <c r="I33" s="38">
        <v>51.2</v>
      </c>
      <c r="J33" s="38"/>
      <c r="K33" s="38">
        <v>121.175</v>
      </c>
      <c r="L33" s="38">
        <v>339.32499999999999</v>
      </c>
      <c r="M33" s="38">
        <v>210.60939999999999</v>
      </c>
      <c r="N33" s="38">
        <v>290.85000000000002</v>
      </c>
      <c r="O33" s="38">
        <v>290.85000000000002</v>
      </c>
      <c r="P33" s="39">
        <v>2851.0243999999998</v>
      </c>
      <c r="Q33" s="32"/>
      <c r="R33" s="32"/>
      <c r="S33" s="32"/>
      <c r="T33" s="32"/>
    </row>
    <row r="34" spans="1:20" ht="82.8" x14ac:dyDescent="0.3">
      <c r="A34" s="33" t="s">
        <v>65</v>
      </c>
      <c r="B34" s="38">
        <v>9391.4976299999998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9">
        <v>9391.4976299999998</v>
      </c>
      <c r="Q34" s="32"/>
      <c r="R34" s="32"/>
      <c r="S34" s="32"/>
      <c r="T34" s="32"/>
    </row>
    <row r="35" spans="1:20" ht="41.4" x14ac:dyDescent="0.3">
      <c r="A35" s="33" t="s">
        <v>66</v>
      </c>
      <c r="B35" s="38"/>
      <c r="C35" s="38"/>
      <c r="D35" s="38">
        <v>3030.30303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9">
        <v>3030.30303</v>
      </c>
      <c r="Q35" s="32"/>
      <c r="R35" s="32"/>
      <c r="S35" s="32"/>
      <c r="T35" s="32"/>
    </row>
    <row r="36" spans="1:20" ht="55.2" x14ac:dyDescent="0.3">
      <c r="A36" s="33" t="s">
        <v>67</v>
      </c>
      <c r="B36" s="38">
        <v>195.77298999999999</v>
      </c>
      <c r="C36" s="38">
        <v>55.935139999999997</v>
      </c>
      <c r="D36" s="38"/>
      <c r="E36" s="38"/>
      <c r="F36" s="38"/>
      <c r="G36" s="38">
        <v>27.967569999999998</v>
      </c>
      <c r="H36" s="38"/>
      <c r="I36" s="38">
        <v>34.95946</v>
      </c>
      <c r="J36" s="38">
        <v>27.967569999999998</v>
      </c>
      <c r="K36" s="38"/>
      <c r="L36" s="38"/>
      <c r="M36" s="38"/>
      <c r="N36" s="38"/>
      <c r="O36" s="38"/>
      <c r="P36" s="39">
        <v>342.60273000000001</v>
      </c>
      <c r="Q36" s="32"/>
      <c r="R36" s="32"/>
      <c r="S36" s="32"/>
      <c r="T36" s="32"/>
    </row>
    <row r="37" spans="1:20" ht="55.2" x14ac:dyDescent="0.3">
      <c r="A37" s="33" t="s">
        <v>68</v>
      </c>
      <c r="B37" s="38">
        <v>110392.01613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9">
        <v>110392.01613</v>
      </c>
      <c r="Q37" s="32"/>
      <c r="R37" s="32"/>
      <c r="S37" s="32"/>
      <c r="T37" s="32"/>
    </row>
    <row r="38" spans="1:20" ht="27.6" x14ac:dyDescent="0.3">
      <c r="A38" s="33" t="s">
        <v>69</v>
      </c>
      <c r="B38" s="38"/>
      <c r="C38" s="38"/>
      <c r="D38" s="38"/>
      <c r="E38" s="38"/>
      <c r="F38" s="38"/>
      <c r="G38" s="38"/>
      <c r="H38" s="38"/>
      <c r="I38" s="38"/>
      <c r="J38" s="38">
        <v>755.36423000000002</v>
      </c>
      <c r="K38" s="38"/>
      <c r="L38" s="38"/>
      <c r="M38" s="38"/>
      <c r="N38" s="38"/>
      <c r="O38" s="38"/>
      <c r="P38" s="39">
        <v>755.36423000000002</v>
      </c>
      <c r="Q38" s="32"/>
      <c r="R38" s="32"/>
      <c r="S38" s="32"/>
      <c r="T38" s="32"/>
    </row>
    <row r="39" spans="1:20" ht="41.4" x14ac:dyDescent="0.3">
      <c r="A39" s="33" t="s">
        <v>70</v>
      </c>
      <c r="B39" s="38">
        <v>1545.1794400000001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9">
        <v>1545.1794400000001</v>
      </c>
      <c r="Q39" s="32"/>
      <c r="R39" s="32"/>
      <c r="S39" s="32"/>
      <c r="T39" s="32"/>
    </row>
    <row r="40" spans="1:20" ht="55.2" x14ac:dyDescent="0.3">
      <c r="A40" s="33" t="s">
        <v>71</v>
      </c>
      <c r="B40" s="38"/>
      <c r="C40" s="38"/>
      <c r="D40" s="38"/>
      <c r="E40" s="38">
        <v>781.39</v>
      </c>
      <c r="F40" s="38"/>
      <c r="G40" s="38"/>
      <c r="H40" s="38"/>
      <c r="I40" s="38"/>
      <c r="J40" s="38"/>
      <c r="K40" s="38"/>
      <c r="L40" s="38">
        <v>137.52000000000001</v>
      </c>
      <c r="M40" s="38"/>
      <c r="N40" s="38">
        <v>376.255</v>
      </c>
      <c r="O40" s="38">
        <v>19.350000000000001</v>
      </c>
      <c r="P40" s="39">
        <v>1314.5150000000001</v>
      </c>
      <c r="Q40" s="32"/>
      <c r="R40" s="32"/>
      <c r="S40" s="32"/>
      <c r="T40" s="32"/>
    </row>
    <row r="41" spans="1:20" x14ac:dyDescent="0.3">
      <c r="A41" s="30" t="s">
        <v>72</v>
      </c>
      <c r="B41" s="39">
        <v>890688.53365999996</v>
      </c>
      <c r="C41" s="39">
        <v>294342.51324</v>
      </c>
      <c r="D41" s="39">
        <v>87922.656099999993</v>
      </c>
      <c r="E41" s="39">
        <v>51171.150999999998</v>
      </c>
      <c r="F41" s="39">
        <v>24731.69</v>
      </c>
      <c r="G41" s="39">
        <v>96084.10226</v>
      </c>
      <c r="H41" s="39">
        <v>34906.023939999999</v>
      </c>
      <c r="I41" s="39">
        <v>19998.724460000001</v>
      </c>
      <c r="J41" s="39">
        <v>151732.52828999999</v>
      </c>
      <c r="K41" s="39">
        <v>36501.393100000001</v>
      </c>
      <c r="L41" s="39">
        <v>53498.928330000002</v>
      </c>
      <c r="M41" s="39">
        <v>40215.448559999997</v>
      </c>
      <c r="N41" s="39">
        <v>56812.501550000001</v>
      </c>
      <c r="O41" s="39">
        <v>60944.259319999997</v>
      </c>
      <c r="P41" s="39">
        <v>1899550.4538100001</v>
      </c>
      <c r="Q41" s="31"/>
      <c r="R41" s="31"/>
      <c r="S41" s="31"/>
      <c r="T41" s="31"/>
    </row>
  </sheetData>
  <pageMargins left="0.23622047244094491" right="0.23622047244094491" top="0.17" bottom="0.35" header="0.17" footer="0.17"/>
  <pageSetup paperSize="9" scale="65" orientation="landscape" horizontalDpi="4294967295" verticalDpi="4294967295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13</vt:i4>
      </vt:variant>
    </vt:vector>
  </HeadingPairs>
  <TitlesOfParts>
    <vt:vector size="15" baseType="lpstr">
      <vt:lpstr>Бюджетополучатели</vt:lpstr>
      <vt:lpstr>Муниципальные районы</vt:lpstr>
      <vt:lpstr>Date</vt:lpstr>
      <vt:lpstr>EndData</vt:lpstr>
      <vt:lpstr>EndData1</vt:lpstr>
      <vt:lpstr>EndData2</vt:lpstr>
      <vt:lpstr>EndDate</vt:lpstr>
      <vt:lpstr>period</vt:lpstr>
      <vt:lpstr>StartData</vt:lpstr>
      <vt:lpstr>StartData1</vt:lpstr>
      <vt:lpstr>Year</vt:lpstr>
      <vt:lpstr>Бюджетополучатели!Заголовки_для_печати</vt:lpstr>
      <vt:lpstr>'Муниципальные районы'!Заголовки_для_печати</vt:lpstr>
      <vt:lpstr>Бюджетополучатели!Область_печати</vt:lpstr>
      <vt:lpstr>'Муниципальные районы'!Область_печати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2019-11-26T04:24:52Z</dcterms:modified>
</cp:coreProperties>
</file>