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Учреждения!$37:$38</definedName>
    <definedName name="_xlnm.Print_Area" localSheetId="1">'Муниципальные районы'!$A$1:$P$18</definedName>
    <definedName name="_xlnm.Print_Area" localSheetId="0">Учреждения!$A$1:$E$79</definedName>
  </definedNames>
  <calcPr calcId="162913"/>
</workbook>
</file>

<file path=xl/calcChain.xml><?xml version="1.0" encoding="utf-8"?>
<calcChain xmlns="http://schemas.openxmlformats.org/spreadsheetml/2006/main">
  <c r="E8" i="1" l="1"/>
  <c r="E35" i="1"/>
  <c r="E9" i="1"/>
  <c r="B16" i="2"/>
  <c r="A2" i="2" l="1"/>
  <c r="B2" i="2" s="1"/>
  <c r="C2" i="2" s="1"/>
  <c r="A17" i="2" s="1"/>
  <c r="H1" i="1" l="1"/>
  <c r="A5" i="1" s="1"/>
  <c r="H2" i="1"/>
  <c r="G1" i="1"/>
  <c r="G2" i="1"/>
  <c r="A2" i="1" l="1"/>
</calcChain>
</file>

<file path=xl/sharedStrings.xml><?xml version="1.0" encoding="utf-8"?>
<sst xmlns="http://schemas.openxmlformats.org/spreadsheetml/2006/main" count="109" uniqueCount="108">
  <si>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</si>
  <si>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</si>
  <si>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</si>
  <si>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</si>
  <si>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</si>
  <si>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</si>
  <si>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</si>
  <si>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</si>
  <si>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</si>
  <si>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</si>
  <si>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</si>
  <si>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</si>
  <si>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</si>
  <si>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</si>
  <si>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</si>
  <si>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</si>
  <si>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</si>
  <si>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</si>
  <si>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</si>
  <si>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</si>
  <si>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</si>
  <si>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</si>
  <si>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</si>
  <si>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</si>
  <si>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</si>
  <si>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</si>
  <si>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</si>
  <si>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</si>
  <si>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</si>
  <si>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</si>
  <si>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</si>
  <si>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</si>
  <si>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</si>
  <si>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</si>
  <si>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</si>
  <si>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</si>
  <si>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</si>
  <si>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</si>
  <si>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Создание в общеобразовательных организациях, расположенных в сельской местности, условий для занятий физической культурой и спортом</t>
  </si>
  <si>
    <t>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</si>
  <si>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Реализация программ формирования современной городской среды (Благоустройство дворовых территорий)</t>
  </si>
  <si>
    <t>Всего:</t>
  </si>
  <si>
    <t>28.11.2019</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</si>
  <si>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</si>
  <si>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</si>
  <si>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</si>
  <si>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</si>
  <si>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</si>
  <si>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</si>
  <si>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</si>
  <si>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</si>
  <si>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</si>
  <si>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</si>
  <si>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</si>
  <si>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</si>
  <si>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</si>
  <si>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</si>
  <si>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</si>
  <si>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</si>
  <si>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</si>
  <si>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</si>
  <si>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</si>
  <si>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</si>
  <si>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</si>
  <si>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</si>
  <si>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</si>
  <si>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</si>
  <si>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</si>
  <si>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</si>
  <si>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</si>
  <si>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</si>
  <si>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</si>
  <si>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</si>
  <si>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</si>
  <si>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</si>
  <si>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</si>
  <si>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</si>
  <si>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</si>
  <si>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</si>
  <si>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</si>
  <si>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</si>
  <si>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ИТОГО</t>
  </si>
  <si>
    <t>22.11.2019</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</si>
  <si>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</si>
  <si>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</si>
  <si>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 xml:space="preserve">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</si>
  <si>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</si>
  <si>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 xml:space="preserve">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</si>
  <si>
    <t xml:space="preserve">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</si>
  <si>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 xml:space="preserve">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t>
  </si>
  <si>
    <t>Субсидии бюджетам субъектов Российской Федерации на повышение продуктивности в молочном скотоводстве</t>
  </si>
  <si>
    <t xml:space="preserve">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t>
  </si>
  <si>
    <t xml:space="preserve">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 </t>
  </si>
  <si>
    <t xml:space="preserve">Субсидии бюджетам субъектов Российской Федерации за счет средств резервного фонда Правительства Российской Федерации </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</si>
  <si>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</si>
  <si>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</si>
  <si>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</si>
  <si>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</si>
  <si>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</si>
  <si>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</si>
  <si>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</si>
  <si>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</si>
  <si>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</si>
  <si>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</si>
  <si>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</si>
  <si>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 xml:space="preserve">Межбюджетные трансферты, передаваемые бюджетам субъектов Российской Федерации на приобретение автотранспорта </t>
  </si>
  <si>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</si>
  <si>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 xml:space="preserve">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</si>
</sst>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abSelected="1" view="pageBreakPreview" zoomScaleNormal="100" zoomScaleSheetLayoutView="100" workbookViewId="0">
      <selection activeCell="E9" sqref="E9"/>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82</v>
      </c>
      <c r="G1" s="38" t="str">
        <f>TEXT(F1,"[$-FC19]ДД ММММ")</f>
        <v>22 ноября</v>
      </c>
      <c r="H1" s="38" t="str">
        <f>TEXT(F1,"[$-FC19]ДД.ММ.ГГГ \г")</f>
        <v>22.11.2019 г</v>
      </c>
    </row>
    <row r="2" spans="1:9" ht="15.6" x14ac:dyDescent="0.3">
      <c r="A2" s="46" t="str">
        <f>CONCATENATE("с ",G1," по ",G2,"ода")</f>
        <v>с 22 ноября по 28 ноября 2019 года</v>
      </c>
      <c r="B2" s="46"/>
      <c r="C2" s="46"/>
      <c r="D2" s="46"/>
      <c r="E2" s="46"/>
      <c r="F2" s="37" t="s">
        <v>42</v>
      </c>
      <c r="G2" s="38" t="str">
        <f>TEXT(F2,"[$-FC19]ДД ММММ ГГГ \г")</f>
        <v>28 ноября 2019 г</v>
      </c>
      <c r="H2" s="38" t="str">
        <f>TEXT(F2,"[$-FC19]ДД.ММ.ГГГ \г")</f>
        <v>28.11.2019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22.11.2019 г.</v>
      </c>
      <c r="B5" s="48"/>
      <c r="C5" s="48"/>
      <c r="D5" s="49"/>
      <c r="E5" s="8">
        <v>2266570.2999999998</v>
      </c>
      <c r="F5" s="39"/>
    </row>
    <row r="6" spans="1:9" x14ac:dyDescent="0.25">
      <c r="A6" s="10"/>
      <c r="B6" s="11"/>
      <c r="C6" s="11"/>
      <c r="D6" s="11"/>
      <c r="E6" s="12"/>
    </row>
    <row r="7" spans="1:9" x14ac:dyDescent="0.25">
      <c r="A7" s="56" t="s">
        <v>2</v>
      </c>
      <c r="B7" s="57"/>
      <c r="C7" s="57"/>
      <c r="D7" s="57"/>
      <c r="E7" s="13"/>
    </row>
    <row r="8" spans="1:9" x14ac:dyDescent="0.25">
      <c r="A8" s="51" t="s">
        <v>3</v>
      </c>
      <c r="B8" s="57"/>
      <c r="C8" s="57"/>
      <c r="D8" s="57"/>
      <c r="E8" s="9">
        <f>E35-E9</f>
        <v>1254481.6155800002</v>
      </c>
    </row>
    <row r="9" spans="1:9" x14ac:dyDescent="0.25">
      <c r="A9" s="58" t="s">
        <v>4</v>
      </c>
      <c r="B9" s="57"/>
      <c r="C9" s="57"/>
      <c r="D9" s="57"/>
      <c r="E9" s="14">
        <f>SUM(E10:E34)</f>
        <v>121433.81000000001</v>
      </c>
    </row>
    <row r="10" spans="1:9" ht="27" customHeight="1" x14ac:dyDescent="0.25">
      <c r="A10" s="58" t="s">
        <v>83</v>
      </c>
      <c r="B10" s="57"/>
      <c r="C10" s="57"/>
      <c r="D10" s="57"/>
      <c r="E10" s="14">
        <v>1272.57</v>
      </c>
    </row>
    <row r="11" spans="1:9" ht="27" customHeight="1" x14ac:dyDescent="0.25">
      <c r="A11" s="58" t="s">
        <v>84</v>
      </c>
      <c r="B11" s="57"/>
      <c r="C11" s="57"/>
      <c r="D11" s="57"/>
      <c r="E11" s="14">
        <v>1331.4</v>
      </c>
    </row>
    <row r="12" spans="1:9" ht="58.2" customHeight="1" x14ac:dyDescent="0.25">
      <c r="A12" s="58" t="s">
        <v>85</v>
      </c>
      <c r="B12" s="57"/>
      <c r="C12" s="57"/>
      <c r="D12" s="57"/>
      <c r="E12" s="14">
        <v>38514.9</v>
      </c>
    </row>
    <row r="13" spans="1:9" ht="27" customHeight="1" x14ac:dyDescent="0.25">
      <c r="A13" s="58" t="s">
        <v>86</v>
      </c>
      <c r="B13" s="57"/>
      <c r="C13" s="57"/>
      <c r="D13" s="57"/>
      <c r="E13" s="14">
        <v>914.85</v>
      </c>
    </row>
    <row r="14" spans="1:9" ht="42" customHeight="1" x14ac:dyDescent="0.25">
      <c r="A14" s="58" t="s">
        <v>87</v>
      </c>
      <c r="B14" s="57"/>
      <c r="C14" s="57"/>
      <c r="D14" s="57"/>
      <c r="E14" s="14">
        <v>2365.38</v>
      </c>
    </row>
    <row r="15" spans="1:9" ht="42.6" customHeight="1" x14ac:dyDescent="0.25">
      <c r="A15" s="58" t="s">
        <v>88</v>
      </c>
      <c r="B15" s="57"/>
      <c r="C15" s="57"/>
      <c r="D15" s="57"/>
      <c r="E15" s="14">
        <v>70.489999999999995</v>
      </c>
    </row>
    <row r="16" spans="1:9" ht="27" customHeight="1" x14ac:dyDescent="0.25">
      <c r="A16" s="58" t="s">
        <v>89</v>
      </c>
      <c r="B16" s="57"/>
      <c r="C16" s="57"/>
      <c r="D16" s="57"/>
      <c r="E16" s="14">
        <v>39054.379999999997</v>
      </c>
    </row>
    <row r="17" spans="1:5" ht="17.399999999999999" customHeight="1" x14ac:dyDescent="0.25">
      <c r="A17" s="58" t="s">
        <v>90</v>
      </c>
      <c r="B17" s="57"/>
      <c r="C17" s="57"/>
      <c r="D17" s="57"/>
      <c r="E17" s="14">
        <v>1054.1199999999999</v>
      </c>
    </row>
    <row r="18" spans="1:5" ht="27" customHeight="1" x14ac:dyDescent="0.25">
      <c r="A18" s="58" t="s">
        <v>91</v>
      </c>
      <c r="B18" s="57"/>
      <c r="C18" s="57"/>
      <c r="D18" s="57"/>
      <c r="E18" s="14">
        <v>2433.46</v>
      </c>
    </row>
    <row r="19" spans="1:5" ht="42" customHeight="1" x14ac:dyDescent="0.25">
      <c r="A19" s="58" t="s">
        <v>92</v>
      </c>
      <c r="B19" s="57"/>
      <c r="C19" s="57"/>
      <c r="D19" s="57"/>
      <c r="E19" s="14">
        <v>3218.19</v>
      </c>
    </row>
    <row r="20" spans="1:5" ht="27" customHeight="1" x14ac:dyDescent="0.25">
      <c r="A20" s="58" t="s">
        <v>93</v>
      </c>
      <c r="B20" s="57"/>
      <c r="C20" s="57"/>
      <c r="D20" s="57"/>
      <c r="E20" s="14">
        <v>2039.76</v>
      </c>
    </row>
    <row r="21" spans="1:5" ht="27" customHeight="1" x14ac:dyDescent="0.25">
      <c r="A21" s="58" t="s">
        <v>94</v>
      </c>
      <c r="B21" s="57"/>
      <c r="C21" s="57"/>
      <c r="D21" s="57"/>
      <c r="E21" s="14">
        <v>206.16</v>
      </c>
    </row>
    <row r="22" spans="1:5" ht="27" customHeight="1" x14ac:dyDescent="0.25">
      <c r="A22" s="58" t="s">
        <v>95</v>
      </c>
      <c r="B22" s="57"/>
      <c r="C22" s="57"/>
      <c r="D22" s="57"/>
      <c r="E22" s="14">
        <v>1385.61</v>
      </c>
    </row>
    <row r="23" spans="1:5" ht="27" customHeight="1" x14ac:dyDescent="0.25">
      <c r="A23" s="58" t="s">
        <v>96</v>
      </c>
      <c r="B23" s="57"/>
      <c r="C23" s="57"/>
      <c r="D23" s="57"/>
      <c r="E23" s="14">
        <v>154.88</v>
      </c>
    </row>
    <row r="24" spans="1:5" ht="39.6" customHeight="1" x14ac:dyDescent="0.25">
      <c r="A24" s="58" t="s">
        <v>97</v>
      </c>
      <c r="B24" s="57"/>
      <c r="C24" s="57"/>
      <c r="D24" s="57"/>
      <c r="E24" s="14">
        <v>55.94</v>
      </c>
    </row>
    <row r="25" spans="1:5" ht="27" customHeight="1" x14ac:dyDescent="0.25">
      <c r="A25" s="58" t="s">
        <v>98</v>
      </c>
      <c r="B25" s="57"/>
      <c r="C25" s="57"/>
      <c r="D25" s="57"/>
      <c r="E25" s="14">
        <v>3837.41</v>
      </c>
    </row>
    <row r="26" spans="1:5" ht="55.8" customHeight="1" x14ac:dyDescent="0.25">
      <c r="A26" s="58" t="s">
        <v>99</v>
      </c>
      <c r="B26" s="57"/>
      <c r="C26" s="57"/>
      <c r="D26" s="57"/>
      <c r="E26" s="14">
        <v>1369.05</v>
      </c>
    </row>
    <row r="27" spans="1:5" ht="17.399999999999999" customHeight="1" x14ac:dyDescent="0.25">
      <c r="A27" s="58" t="s">
        <v>100</v>
      </c>
      <c r="B27" s="57"/>
      <c r="C27" s="57"/>
      <c r="D27" s="57"/>
      <c r="E27" s="14">
        <v>14610.91</v>
      </c>
    </row>
    <row r="28" spans="1:5" ht="16.8" customHeight="1" x14ac:dyDescent="0.25">
      <c r="A28" s="58" t="s">
        <v>101</v>
      </c>
      <c r="B28" s="57"/>
      <c r="C28" s="57"/>
      <c r="D28" s="57"/>
      <c r="E28" s="14">
        <v>370.65</v>
      </c>
    </row>
    <row r="29" spans="1:5" ht="27" customHeight="1" x14ac:dyDescent="0.25">
      <c r="A29" s="58" t="s">
        <v>102</v>
      </c>
      <c r="B29" s="57"/>
      <c r="C29" s="57"/>
      <c r="D29" s="57"/>
      <c r="E29" s="14">
        <v>1067.27</v>
      </c>
    </row>
    <row r="30" spans="1:5" ht="27" customHeight="1" x14ac:dyDescent="0.25">
      <c r="A30" s="58" t="s">
        <v>103</v>
      </c>
      <c r="B30" s="57"/>
      <c r="C30" s="57"/>
      <c r="D30" s="57"/>
      <c r="E30" s="14">
        <v>26.67</v>
      </c>
    </row>
    <row r="31" spans="1:5" ht="27" customHeight="1" x14ac:dyDescent="0.25">
      <c r="A31" s="58" t="s">
        <v>104</v>
      </c>
      <c r="B31" s="57"/>
      <c r="C31" s="57"/>
      <c r="D31" s="57"/>
      <c r="E31" s="14">
        <v>323.92</v>
      </c>
    </row>
    <row r="32" spans="1:5" ht="14.4" customHeight="1" x14ac:dyDescent="0.25">
      <c r="A32" s="58" t="s">
        <v>105</v>
      </c>
      <c r="B32" s="57"/>
      <c r="C32" s="57"/>
      <c r="D32" s="57"/>
      <c r="E32" s="14">
        <v>2208.9</v>
      </c>
    </row>
    <row r="33" spans="1:6" ht="27" customHeight="1" x14ac:dyDescent="0.25">
      <c r="A33" s="58" t="s">
        <v>106</v>
      </c>
      <c r="B33" s="57"/>
      <c r="C33" s="57"/>
      <c r="D33" s="57"/>
      <c r="E33" s="14">
        <v>315.41000000000003</v>
      </c>
    </row>
    <row r="34" spans="1:6" ht="30.6" customHeight="1" x14ac:dyDescent="0.25">
      <c r="A34" s="58" t="s">
        <v>107</v>
      </c>
      <c r="B34" s="57"/>
      <c r="C34" s="57"/>
      <c r="D34" s="57"/>
      <c r="E34" s="14">
        <v>3231.53</v>
      </c>
    </row>
    <row r="35" spans="1:6" x14ac:dyDescent="0.25">
      <c r="A35" s="50" t="s">
        <v>5</v>
      </c>
      <c r="B35" s="51"/>
      <c r="C35" s="51"/>
      <c r="D35" s="51"/>
      <c r="E35" s="13">
        <f>'Муниципальные районы'!B17-Учреждения!E5+'Муниципальные районы'!B16</f>
        <v>1375915.4255800003</v>
      </c>
    </row>
    <row r="36" spans="1:6" x14ac:dyDescent="0.25">
      <c r="A36" s="15"/>
      <c r="B36" s="16"/>
      <c r="C36" s="16"/>
      <c r="D36" s="6"/>
      <c r="E36" s="17"/>
    </row>
    <row r="37" spans="1:6" x14ac:dyDescent="0.25">
      <c r="A37" s="52" t="s">
        <v>14</v>
      </c>
      <c r="B37" s="54" t="s">
        <v>6</v>
      </c>
      <c r="C37" s="55" t="s">
        <v>7</v>
      </c>
      <c r="D37" s="55"/>
      <c r="E37" s="55"/>
    </row>
    <row r="38" spans="1:6" ht="82.8" x14ac:dyDescent="0.25">
      <c r="A38" s="53"/>
      <c r="B38" s="54"/>
      <c r="C38" s="18" t="s">
        <v>8</v>
      </c>
      <c r="D38" s="18" t="s">
        <v>9</v>
      </c>
      <c r="E38" s="18" t="s">
        <v>10</v>
      </c>
    </row>
    <row r="39" spans="1:6" x14ac:dyDescent="0.25">
      <c r="A39" s="19" t="s">
        <v>43</v>
      </c>
      <c r="B39" s="42">
        <v>3894.4481099999998</v>
      </c>
      <c r="C39" s="42">
        <v>3043.1301600000002</v>
      </c>
      <c r="D39" s="42">
        <v>495.41014999999999</v>
      </c>
      <c r="E39" s="42"/>
      <c r="F39" s="41"/>
    </row>
    <row r="40" spans="1:6" x14ac:dyDescent="0.25">
      <c r="A40" s="19" t="s">
        <v>44</v>
      </c>
      <c r="B40" s="42">
        <v>1600</v>
      </c>
      <c r="C40" s="42">
        <v>1000</v>
      </c>
      <c r="D40" s="42">
        <v>600</v>
      </c>
      <c r="E40" s="42"/>
      <c r="F40" s="41"/>
    </row>
    <row r="41" spans="1:6" x14ac:dyDescent="0.25">
      <c r="A41" s="19" t="s">
        <v>45</v>
      </c>
      <c r="B41" s="42">
        <v>3623.6551399999998</v>
      </c>
      <c r="C41" s="42">
        <v>2528.7831000000001</v>
      </c>
      <c r="D41" s="42">
        <v>708.79204000000004</v>
      </c>
      <c r="E41" s="42"/>
      <c r="F41" s="41"/>
    </row>
    <row r="42" spans="1:6" ht="27.6" x14ac:dyDescent="0.25">
      <c r="A42" s="19" t="s">
        <v>46</v>
      </c>
      <c r="B42" s="42">
        <v>28956.821769999999</v>
      </c>
      <c r="C42" s="42">
        <v>1309.7716800000001</v>
      </c>
      <c r="D42" s="42"/>
      <c r="E42" s="42"/>
      <c r="F42" s="41"/>
    </row>
    <row r="43" spans="1:6" x14ac:dyDescent="0.25">
      <c r="A43" s="19" t="s">
        <v>47</v>
      </c>
      <c r="B43" s="42">
        <v>881.49360000000001</v>
      </c>
      <c r="C43" s="42">
        <v>369.9</v>
      </c>
      <c r="D43" s="42">
        <v>324.10000000000002</v>
      </c>
      <c r="E43" s="42"/>
      <c r="F43" s="41"/>
    </row>
    <row r="44" spans="1:6" x14ac:dyDescent="0.25">
      <c r="A44" s="19" t="s">
        <v>48</v>
      </c>
      <c r="B44" s="42">
        <v>123.57</v>
      </c>
      <c r="C44" s="42">
        <v>-95</v>
      </c>
      <c r="D44" s="42"/>
      <c r="E44" s="42"/>
      <c r="F44" s="41"/>
    </row>
    <row r="45" spans="1:6" ht="27.6" x14ac:dyDescent="0.25">
      <c r="A45" s="19" t="s">
        <v>49</v>
      </c>
      <c r="B45" s="42">
        <v>98398.857440000007</v>
      </c>
      <c r="C45" s="42">
        <v>1800</v>
      </c>
      <c r="D45" s="42">
        <v>500</v>
      </c>
      <c r="E45" s="42">
        <v>4738.9650000000001</v>
      </c>
      <c r="F45" s="41"/>
    </row>
    <row r="46" spans="1:6" x14ac:dyDescent="0.25">
      <c r="A46" s="19" t="s">
        <v>50</v>
      </c>
      <c r="B46" s="42">
        <v>3782.36</v>
      </c>
      <c r="C46" s="42">
        <v>2765</v>
      </c>
      <c r="D46" s="42">
        <v>867</v>
      </c>
      <c r="E46" s="42"/>
      <c r="F46" s="41"/>
    </row>
    <row r="47" spans="1:6" x14ac:dyDescent="0.25">
      <c r="A47" s="19" t="s">
        <v>51</v>
      </c>
      <c r="B47" s="42">
        <v>154284.15049999999</v>
      </c>
      <c r="C47" s="42"/>
      <c r="D47" s="42"/>
      <c r="E47" s="42"/>
      <c r="F47" s="41"/>
    </row>
    <row r="48" spans="1:6" x14ac:dyDescent="0.25">
      <c r="A48" s="19" t="s">
        <v>52</v>
      </c>
      <c r="B48" s="42">
        <v>-15449.90394</v>
      </c>
      <c r="C48" s="42">
        <v>3899.8127800000002</v>
      </c>
      <c r="D48" s="42">
        <v>1298.28016</v>
      </c>
      <c r="E48" s="42"/>
      <c r="F48" s="41"/>
    </row>
    <row r="49" spans="1:6" x14ac:dyDescent="0.25">
      <c r="A49" s="19" t="s">
        <v>53</v>
      </c>
      <c r="B49" s="42">
        <v>66734.369449999998</v>
      </c>
      <c r="C49" s="42">
        <v>5586.7510000000002</v>
      </c>
      <c r="D49" s="42">
        <v>181.49449999999999</v>
      </c>
      <c r="E49" s="42">
        <v>903.82470000000001</v>
      </c>
      <c r="F49" s="41"/>
    </row>
    <row r="50" spans="1:6" x14ac:dyDescent="0.25">
      <c r="A50" s="19" t="s">
        <v>54</v>
      </c>
      <c r="B50" s="42">
        <v>847.14175999999998</v>
      </c>
      <c r="C50" s="42">
        <v>1151.09295</v>
      </c>
      <c r="D50" s="42">
        <v>699.49977999999999</v>
      </c>
      <c r="E50" s="42">
        <v>1725.5414900000001</v>
      </c>
      <c r="F50" s="41"/>
    </row>
    <row r="51" spans="1:6" x14ac:dyDescent="0.25">
      <c r="A51" s="19" t="s">
        <v>55</v>
      </c>
      <c r="B51" s="42">
        <v>7515.3965200000002</v>
      </c>
      <c r="C51" s="42"/>
      <c r="D51" s="42"/>
      <c r="E51" s="42"/>
      <c r="F51" s="41"/>
    </row>
    <row r="52" spans="1:6" ht="27.6" x14ac:dyDescent="0.25">
      <c r="A52" s="19" t="s">
        <v>56</v>
      </c>
      <c r="B52" s="42">
        <v>3862.5996100000002</v>
      </c>
      <c r="C52" s="42">
        <v>170</v>
      </c>
      <c r="D52" s="42"/>
      <c r="E52" s="42"/>
      <c r="F52" s="41"/>
    </row>
    <row r="53" spans="1:6" x14ac:dyDescent="0.25">
      <c r="A53" s="19" t="s">
        <v>57</v>
      </c>
      <c r="B53" s="42">
        <v>-271.17257999999998</v>
      </c>
      <c r="C53" s="42"/>
      <c r="D53" s="42"/>
      <c r="E53" s="42"/>
      <c r="F53" s="41"/>
    </row>
    <row r="54" spans="1:6" x14ac:dyDescent="0.25">
      <c r="A54" s="19" t="s">
        <v>58</v>
      </c>
      <c r="B54" s="42">
        <v>144</v>
      </c>
      <c r="C54" s="42"/>
      <c r="D54" s="42"/>
      <c r="E54" s="42"/>
      <c r="F54" s="41"/>
    </row>
    <row r="55" spans="1:6" ht="27.6" x14ac:dyDescent="0.25">
      <c r="A55" s="19" t="s">
        <v>59</v>
      </c>
      <c r="B55" s="42">
        <v>2666.03125</v>
      </c>
      <c r="C55" s="42">
        <v>663.11</v>
      </c>
      <c r="D55" s="42">
        <v>69.8</v>
      </c>
      <c r="E55" s="42">
        <v>1535.3699099999999</v>
      </c>
      <c r="F55" s="41"/>
    </row>
    <row r="56" spans="1:6" x14ac:dyDescent="0.25">
      <c r="A56" s="19" t="s">
        <v>60</v>
      </c>
      <c r="B56" s="42">
        <v>55.335059999999999</v>
      </c>
      <c r="C56" s="42"/>
      <c r="D56" s="42"/>
      <c r="E56" s="42"/>
      <c r="F56" s="41"/>
    </row>
    <row r="57" spans="1:6" x14ac:dyDescent="0.25">
      <c r="A57" s="19" t="s">
        <v>61</v>
      </c>
      <c r="B57" s="42">
        <v>394114.65879999998</v>
      </c>
      <c r="C57" s="42">
        <v>187</v>
      </c>
      <c r="D57" s="42">
        <v>45.6</v>
      </c>
      <c r="E57" s="42"/>
      <c r="F57" s="41"/>
    </row>
    <row r="58" spans="1:6" x14ac:dyDescent="0.25">
      <c r="A58" s="19" t="s">
        <v>62</v>
      </c>
      <c r="B58" s="42">
        <v>14506.57769</v>
      </c>
      <c r="C58" s="42">
        <v>9300</v>
      </c>
      <c r="D58" s="42">
        <v>4636.1336899999997</v>
      </c>
      <c r="E58" s="42"/>
      <c r="F58" s="41"/>
    </row>
    <row r="59" spans="1:6" x14ac:dyDescent="0.25">
      <c r="A59" s="19" t="s">
        <v>63</v>
      </c>
      <c r="B59" s="42">
        <v>1031.2670000000001</v>
      </c>
      <c r="C59" s="42">
        <v>800</v>
      </c>
      <c r="D59" s="42"/>
      <c r="E59" s="42"/>
      <c r="F59" s="41"/>
    </row>
    <row r="60" spans="1:6" x14ac:dyDescent="0.25">
      <c r="A60" s="19" t="s">
        <v>64</v>
      </c>
      <c r="B60" s="42">
        <v>320</v>
      </c>
      <c r="C60" s="42">
        <v>250</v>
      </c>
      <c r="D60" s="42"/>
      <c r="E60" s="42"/>
      <c r="F60" s="41"/>
    </row>
    <row r="61" spans="1:6" x14ac:dyDescent="0.25">
      <c r="A61" s="19" t="s">
        <v>65</v>
      </c>
      <c r="B61" s="42">
        <v>2370</v>
      </c>
      <c r="C61" s="42">
        <v>1500</v>
      </c>
      <c r="D61" s="42">
        <v>500</v>
      </c>
      <c r="E61" s="42"/>
      <c r="F61" s="41"/>
    </row>
    <row r="62" spans="1:6" x14ac:dyDescent="0.25">
      <c r="A62" s="19" t="s">
        <v>66</v>
      </c>
      <c r="B62" s="42">
        <v>2459.3454099999999</v>
      </c>
      <c r="C62" s="42">
        <v>1671.38537</v>
      </c>
      <c r="D62" s="42">
        <v>476.66836000000001</v>
      </c>
      <c r="E62" s="42"/>
      <c r="F62" s="41"/>
    </row>
    <row r="63" spans="1:6" x14ac:dyDescent="0.25">
      <c r="A63" s="19" t="s">
        <v>67</v>
      </c>
      <c r="B63" s="42">
        <v>585.09</v>
      </c>
      <c r="C63" s="42">
        <v>395</v>
      </c>
      <c r="D63" s="42">
        <v>170</v>
      </c>
      <c r="E63" s="42"/>
      <c r="F63" s="41"/>
    </row>
    <row r="64" spans="1:6" x14ac:dyDescent="0.25">
      <c r="A64" s="19" t="s">
        <v>68</v>
      </c>
      <c r="B64" s="42">
        <v>2878.5705800000001</v>
      </c>
      <c r="C64" s="42">
        <v>2276.70838</v>
      </c>
      <c r="D64" s="42">
        <v>600.75419999999997</v>
      </c>
      <c r="E64" s="42"/>
      <c r="F64" s="41"/>
    </row>
    <row r="65" spans="1:6" x14ac:dyDescent="0.25">
      <c r="A65" s="19" t="s">
        <v>69</v>
      </c>
      <c r="B65" s="42">
        <v>1044439.78333</v>
      </c>
      <c r="C65" s="42">
        <v>2571.2103999999999</v>
      </c>
      <c r="D65" s="42"/>
      <c r="E65" s="42"/>
      <c r="F65" s="41"/>
    </row>
    <row r="66" spans="1:6" ht="27.6" x14ac:dyDescent="0.25">
      <c r="A66" s="19" t="s">
        <v>70</v>
      </c>
      <c r="B66" s="42">
        <v>165.97623999999999</v>
      </c>
      <c r="C66" s="42">
        <v>138.52927</v>
      </c>
      <c r="D66" s="42">
        <v>16.348479999999999</v>
      </c>
      <c r="E66" s="42"/>
      <c r="F66" s="41"/>
    </row>
    <row r="67" spans="1:6" x14ac:dyDescent="0.25">
      <c r="A67" s="19" t="s">
        <v>71</v>
      </c>
      <c r="B67" s="42">
        <v>2708.1512499999999</v>
      </c>
      <c r="C67" s="42">
        <v>1109.5</v>
      </c>
      <c r="D67" s="42">
        <v>387.6</v>
      </c>
      <c r="E67" s="42"/>
      <c r="F67" s="41"/>
    </row>
    <row r="68" spans="1:6" x14ac:dyDescent="0.25">
      <c r="A68" s="19" t="s">
        <v>72</v>
      </c>
      <c r="B68" s="42">
        <v>9631.5616499999996</v>
      </c>
      <c r="C68" s="42"/>
      <c r="D68" s="42"/>
      <c r="E68" s="42"/>
      <c r="F68" s="41"/>
    </row>
    <row r="69" spans="1:6" x14ac:dyDescent="0.25">
      <c r="A69" s="19" t="s">
        <v>73</v>
      </c>
      <c r="B69" s="42">
        <v>1806.17866</v>
      </c>
      <c r="C69" s="42">
        <v>869.71019999999999</v>
      </c>
      <c r="D69" s="42">
        <v>378.34627999999998</v>
      </c>
      <c r="E69" s="42"/>
      <c r="F69" s="41"/>
    </row>
    <row r="70" spans="1:6" x14ac:dyDescent="0.25">
      <c r="A70" s="19" t="s">
        <v>74</v>
      </c>
      <c r="B70" s="42">
        <v>1442.4179999999999</v>
      </c>
      <c r="C70" s="42">
        <v>990.41700000000003</v>
      </c>
      <c r="D70" s="42">
        <v>257.76100000000002</v>
      </c>
      <c r="E70" s="42"/>
      <c r="F70" s="41"/>
    </row>
    <row r="71" spans="1:6" x14ac:dyDescent="0.25">
      <c r="A71" s="19" t="s">
        <v>75</v>
      </c>
      <c r="B71" s="42">
        <v>248.732</v>
      </c>
      <c r="C71" s="42"/>
      <c r="D71" s="42"/>
      <c r="E71" s="42"/>
      <c r="F71" s="41"/>
    </row>
    <row r="72" spans="1:6" x14ac:dyDescent="0.25">
      <c r="A72" s="19" t="s">
        <v>76</v>
      </c>
      <c r="B72" s="42">
        <v>-78.584549999999993</v>
      </c>
      <c r="C72" s="42"/>
      <c r="D72" s="42"/>
      <c r="E72" s="42"/>
      <c r="F72" s="41"/>
    </row>
    <row r="73" spans="1:6" x14ac:dyDescent="0.25">
      <c r="A73" s="19" t="s">
        <v>77</v>
      </c>
      <c r="B73" s="42">
        <v>5459.1576100000002</v>
      </c>
      <c r="C73" s="42"/>
      <c r="D73" s="42"/>
      <c r="E73" s="42"/>
      <c r="F73" s="41"/>
    </row>
    <row r="74" spans="1:6" x14ac:dyDescent="0.25">
      <c r="A74" s="19" t="s">
        <v>78</v>
      </c>
      <c r="B74" s="42">
        <v>525.07991000000004</v>
      </c>
      <c r="C74" s="42">
        <v>253.58661000000001</v>
      </c>
      <c r="D74" s="42">
        <v>93.773399999999995</v>
      </c>
      <c r="E74" s="42"/>
      <c r="F74" s="41"/>
    </row>
    <row r="75" spans="1:6" ht="27.6" x14ac:dyDescent="0.25">
      <c r="A75" s="19" t="s">
        <v>79</v>
      </c>
      <c r="B75" s="42">
        <v>3430.4269100000001</v>
      </c>
      <c r="C75" s="42">
        <v>1828.8034600000001</v>
      </c>
      <c r="D75" s="42">
        <v>1402.3352</v>
      </c>
      <c r="E75" s="42"/>
      <c r="F75" s="41"/>
    </row>
    <row r="76" spans="1:6" x14ac:dyDescent="0.25">
      <c r="A76" s="19" t="s">
        <v>80</v>
      </c>
      <c r="B76" s="42">
        <v>35494.536699999997</v>
      </c>
      <c r="C76" s="42"/>
      <c r="D76" s="42"/>
      <c r="E76" s="42"/>
      <c r="F76" s="41"/>
    </row>
    <row r="77" spans="1:6" x14ac:dyDescent="0.25">
      <c r="A77" s="20" t="s">
        <v>81</v>
      </c>
      <c r="B77" s="43">
        <v>1885188.08088</v>
      </c>
      <c r="C77" s="43">
        <v>48334.202360000003</v>
      </c>
      <c r="D77" s="43">
        <v>14709.69724</v>
      </c>
      <c r="E77" s="43">
        <v>8903.7011000000002</v>
      </c>
      <c r="F77" s="41"/>
    </row>
    <row r="78" spans="1:6" x14ac:dyDescent="0.25">
      <c r="B78" s="41"/>
      <c r="C78" s="41"/>
      <c r="D78" s="41"/>
      <c r="E78" s="41"/>
    </row>
  </sheetData>
  <mergeCells count="35">
    <mergeCell ref="A34:D34"/>
    <mergeCell ref="A30:D30"/>
    <mergeCell ref="A31:D31"/>
    <mergeCell ref="A32:D32"/>
    <mergeCell ref="A33:D33"/>
    <mergeCell ref="A25:D25"/>
    <mergeCell ref="A26:D26"/>
    <mergeCell ref="A27:D27"/>
    <mergeCell ref="A28:D28"/>
    <mergeCell ref="A29:D29"/>
    <mergeCell ref="A20:D20"/>
    <mergeCell ref="A21:D21"/>
    <mergeCell ref="A22:D22"/>
    <mergeCell ref="A23:D23"/>
    <mergeCell ref="A24:D24"/>
    <mergeCell ref="A15:D15"/>
    <mergeCell ref="A16:D16"/>
    <mergeCell ref="A17:D17"/>
    <mergeCell ref="A18:D18"/>
    <mergeCell ref="A19:D19"/>
    <mergeCell ref="A1:E1"/>
    <mergeCell ref="A2:E2"/>
    <mergeCell ref="A5:D5"/>
    <mergeCell ref="A35:D35"/>
    <mergeCell ref="A37:A38"/>
    <mergeCell ref="B37:B38"/>
    <mergeCell ref="C37:E37"/>
    <mergeCell ref="A7:D7"/>
    <mergeCell ref="A8:D8"/>
    <mergeCell ref="A9:D9"/>
    <mergeCell ref="A10:D10"/>
    <mergeCell ref="A11:D11"/>
    <mergeCell ref="A12:D12"/>
    <mergeCell ref="A13:D13"/>
    <mergeCell ref="A14:D14"/>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view="pageBreakPreview" topLeftCell="A13" zoomScaleNormal="100" zoomScaleSheetLayoutView="100" workbookViewId="0">
      <selection activeCell="B18" sqref="B18"/>
    </sheetView>
  </sheetViews>
  <sheetFormatPr defaultColWidth="8.77734375" defaultRowHeight="13.8" x14ac:dyDescent="0.25"/>
  <cols>
    <col min="1" max="1" width="38.21875" style="31" customWidth="1"/>
    <col min="2" max="2" width="13.21875" style="31" customWidth="1"/>
    <col min="3" max="3" width="13.6640625" style="31" customWidth="1"/>
    <col min="4" max="4" width="13" style="31" customWidth="1"/>
    <col min="5" max="6" width="13.21875" style="31" customWidth="1"/>
    <col min="7" max="7" width="12.88671875" style="31" customWidth="1"/>
    <col min="8" max="8" width="13.33203125" style="31" customWidth="1"/>
    <col min="9" max="9" width="13" style="31" customWidth="1"/>
    <col min="10" max="10" width="12.77734375" style="31" customWidth="1"/>
    <col min="11" max="11" width="11" style="31" customWidth="1"/>
    <col min="12" max="12" width="13.21875" style="31" customWidth="1"/>
    <col min="13" max="13" width="13.5546875" style="31" customWidth="1"/>
    <col min="14" max="14" width="13" style="31" customWidth="1"/>
    <col min="15" max="15" width="13.33203125" style="31" customWidth="1"/>
    <col min="16" max="16" width="10" style="31" customWidth="1"/>
    <col min="17" max="16384" width="8.77734375" style="31"/>
  </cols>
  <sheetData>
    <row r="1" spans="1:20" s="28" customFormat="1" ht="15.6" x14ac:dyDescent="0.3">
      <c r="A1" s="27" t="s">
        <v>42</v>
      </c>
      <c r="C1" s="29" t="s">
        <v>13</v>
      </c>
    </row>
    <row r="2" spans="1:20" x14ac:dyDescent="0.25">
      <c r="A2" s="30" t="str">
        <f>TEXT(EndData2,"[$-FC19]ДД.ММ.ГГГ")</f>
        <v>28.11.2019</v>
      </c>
      <c r="B2" s="30">
        <f>A2+1</f>
        <v>43798</v>
      </c>
      <c r="C2" s="26" t="str">
        <f>TEXT(B2,"[$-FC19]ДД.ММ.ГГГ")</f>
        <v>29.11.2019</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26.4" x14ac:dyDescent="0.25">
      <c r="A4" s="21" t="s">
        <v>31</v>
      </c>
      <c r="B4" s="24">
        <v>28848.026999999998</v>
      </c>
      <c r="C4" s="24"/>
      <c r="D4" s="24"/>
      <c r="E4" s="24"/>
      <c r="F4" s="24"/>
      <c r="G4" s="24"/>
      <c r="H4" s="24"/>
      <c r="I4" s="24"/>
      <c r="J4" s="24"/>
      <c r="K4" s="24"/>
      <c r="L4" s="24"/>
      <c r="M4" s="24"/>
      <c r="N4" s="24"/>
      <c r="O4" s="24"/>
      <c r="P4" s="44">
        <v>28848.026999999998</v>
      </c>
      <c r="Q4" s="32"/>
      <c r="R4" s="32"/>
      <c r="S4" s="32"/>
      <c r="T4" s="32"/>
    </row>
    <row r="5" spans="1:20" ht="105.6" x14ac:dyDescent="0.25">
      <c r="A5" s="21" t="s">
        <v>32</v>
      </c>
      <c r="B5" s="24">
        <v>10230.06659</v>
      </c>
      <c r="C5" s="24">
        <v>529.96474999999998</v>
      </c>
      <c r="D5" s="24"/>
      <c r="E5" s="24">
        <v>-2.0300000000000001E-3</v>
      </c>
      <c r="F5" s="24">
        <v>400.76771000000002</v>
      </c>
      <c r="G5" s="24"/>
      <c r="H5" s="24"/>
      <c r="I5" s="24"/>
      <c r="J5" s="24"/>
      <c r="K5" s="24">
        <v>434.30545999999998</v>
      </c>
      <c r="L5" s="24">
        <v>395.64600000000002</v>
      </c>
      <c r="M5" s="24"/>
      <c r="N5" s="24"/>
      <c r="O5" s="24"/>
      <c r="P5" s="44">
        <v>11990.74848</v>
      </c>
      <c r="Q5" s="32"/>
      <c r="R5" s="32"/>
      <c r="S5" s="32"/>
      <c r="T5" s="32"/>
    </row>
    <row r="6" spans="1:20" ht="39.6" x14ac:dyDescent="0.25">
      <c r="A6" s="21" t="s">
        <v>33</v>
      </c>
      <c r="B6" s="24">
        <v>-6074.5116099999996</v>
      </c>
      <c r="C6" s="24"/>
      <c r="D6" s="24"/>
      <c r="E6" s="24"/>
      <c r="F6" s="24"/>
      <c r="G6" s="24"/>
      <c r="H6" s="24"/>
      <c r="I6" s="24"/>
      <c r="J6" s="24"/>
      <c r="K6" s="24"/>
      <c r="L6" s="24"/>
      <c r="M6" s="24"/>
      <c r="N6" s="24"/>
      <c r="O6" s="24"/>
      <c r="P6" s="44">
        <v>-6074.5116099999996</v>
      </c>
      <c r="Q6" s="32"/>
      <c r="R6" s="32"/>
      <c r="S6" s="32"/>
      <c r="T6" s="32"/>
    </row>
    <row r="7" spans="1:20" ht="118.8" x14ac:dyDescent="0.25">
      <c r="A7" s="21" t="s">
        <v>34</v>
      </c>
      <c r="B7" s="24"/>
      <c r="C7" s="24"/>
      <c r="D7" s="24"/>
      <c r="E7" s="24"/>
      <c r="F7" s="24"/>
      <c r="G7" s="24"/>
      <c r="H7" s="24"/>
      <c r="I7" s="24"/>
      <c r="J7" s="24">
        <v>1150</v>
      </c>
      <c r="K7" s="24"/>
      <c r="L7" s="24"/>
      <c r="M7" s="24"/>
      <c r="N7" s="24"/>
      <c r="O7" s="24"/>
      <c r="P7" s="44">
        <v>1150</v>
      </c>
      <c r="Q7" s="32"/>
      <c r="R7" s="32"/>
      <c r="S7" s="32"/>
      <c r="T7" s="32"/>
    </row>
    <row r="8" spans="1:20" ht="118.8" x14ac:dyDescent="0.25">
      <c r="A8" s="21" t="s">
        <v>35</v>
      </c>
      <c r="B8" s="24"/>
      <c r="C8" s="24"/>
      <c r="D8" s="24"/>
      <c r="E8" s="24"/>
      <c r="F8" s="24"/>
      <c r="G8" s="24"/>
      <c r="H8" s="24"/>
      <c r="I8" s="24"/>
      <c r="J8" s="24">
        <v>18000</v>
      </c>
      <c r="K8" s="24"/>
      <c r="L8" s="24"/>
      <c r="M8" s="24"/>
      <c r="N8" s="24"/>
      <c r="O8" s="24"/>
      <c r="P8" s="44">
        <v>18000</v>
      </c>
      <c r="Q8" s="32"/>
      <c r="R8" s="32"/>
      <c r="S8" s="32"/>
      <c r="T8" s="32"/>
    </row>
    <row r="9" spans="1:20" ht="66" x14ac:dyDescent="0.25">
      <c r="A9" s="21" t="s">
        <v>36</v>
      </c>
      <c r="B9" s="24">
        <v>469.77199000000002</v>
      </c>
      <c r="C9" s="24"/>
      <c r="D9" s="24"/>
      <c r="E9" s="24"/>
      <c r="F9" s="24"/>
      <c r="G9" s="24"/>
      <c r="H9" s="24"/>
      <c r="I9" s="24"/>
      <c r="J9" s="24"/>
      <c r="K9" s="24"/>
      <c r="L9" s="24"/>
      <c r="M9" s="24"/>
      <c r="N9" s="24"/>
      <c r="O9" s="24"/>
      <c r="P9" s="44">
        <v>469.77199000000002</v>
      </c>
      <c r="Q9" s="32"/>
      <c r="R9" s="32"/>
      <c r="S9" s="32"/>
      <c r="T9" s="32"/>
    </row>
    <row r="10" spans="1:20" ht="79.2" x14ac:dyDescent="0.25">
      <c r="A10" s="21" t="s">
        <v>37</v>
      </c>
      <c r="B10" s="24"/>
      <c r="C10" s="24"/>
      <c r="D10" s="24"/>
      <c r="E10" s="24"/>
      <c r="F10" s="24"/>
      <c r="G10" s="24">
        <v>-206.25001</v>
      </c>
      <c r="H10" s="24"/>
      <c r="I10" s="24"/>
      <c r="J10" s="24"/>
      <c r="K10" s="24"/>
      <c r="L10" s="24"/>
      <c r="M10" s="24"/>
      <c r="N10" s="24"/>
      <c r="O10" s="24">
        <v>-427.2</v>
      </c>
      <c r="P10" s="44">
        <v>-633.45001000000002</v>
      </c>
      <c r="Q10" s="32"/>
      <c r="R10" s="32"/>
      <c r="S10" s="32"/>
      <c r="T10" s="32"/>
    </row>
    <row r="11" spans="1:20" ht="52.8" x14ac:dyDescent="0.25">
      <c r="A11" s="21" t="s">
        <v>38</v>
      </c>
      <c r="B11" s="24"/>
      <c r="C11" s="24">
        <v>2963.8495499999999</v>
      </c>
      <c r="D11" s="24"/>
      <c r="E11" s="24"/>
      <c r="F11" s="24"/>
      <c r="G11" s="24"/>
      <c r="H11" s="24">
        <v>300</v>
      </c>
      <c r="I11" s="24"/>
      <c r="J11" s="24"/>
      <c r="K11" s="24"/>
      <c r="L11" s="24">
        <v>-90</v>
      </c>
      <c r="M11" s="24"/>
      <c r="N11" s="24"/>
      <c r="O11" s="24"/>
      <c r="P11" s="44">
        <v>3173.8495499999999</v>
      </c>
      <c r="Q11" s="32"/>
      <c r="R11" s="32"/>
      <c r="S11" s="32"/>
      <c r="T11" s="32"/>
    </row>
    <row r="12" spans="1:20" ht="79.2" x14ac:dyDescent="0.25">
      <c r="A12" s="21" t="s">
        <v>39</v>
      </c>
      <c r="B12" s="24">
        <v>15380.64986</v>
      </c>
      <c r="C12" s="24">
        <v>32643.389469999998</v>
      </c>
      <c r="D12" s="24"/>
      <c r="E12" s="24"/>
      <c r="F12" s="24"/>
      <c r="G12" s="24"/>
      <c r="H12" s="24"/>
      <c r="I12" s="24"/>
      <c r="J12" s="24"/>
      <c r="K12" s="24"/>
      <c r="L12" s="24"/>
      <c r="M12" s="24"/>
      <c r="N12" s="24"/>
      <c r="O12" s="24"/>
      <c r="P12" s="44">
        <v>48024.03933</v>
      </c>
      <c r="Q12" s="32"/>
      <c r="R12" s="32"/>
      <c r="S12" s="32"/>
      <c r="T12" s="32"/>
    </row>
    <row r="13" spans="1:20" ht="39.6" x14ac:dyDescent="0.25">
      <c r="A13" s="21" t="s">
        <v>40</v>
      </c>
      <c r="B13" s="24">
        <v>1869.1699699999999</v>
      </c>
      <c r="C13" s="24"/>
      <c r="D13" s="24"/>
      <c r="E13" s="24"/>
      <c r="F13" s="24"/>
      <c r="G13" s="24"/>
      <c r="H13" s="24"/>
      <c r="I13" s="24"/>
      <c r="J13" s="24"/>
      <c r="K13" s="24"/>
      <c r="L13" s="24"/>
      <c r="M13" s="24"/>
      <c r="N13" s="24"/>
      <c r="O13" s="24"/>
      <c r="P13" s="44">
        <v>1869.1699699999999</v>
      </c>
      <c r="Q13" s="32"/>
      <c r="R13" s="32"/>
      <c r="S13" s="32"/>
      <c r="T13" s="32"/>
    </row>
    <row r="14" spans="1:20" x14ac:dyDescent="0.25">
      <c r="A14" s="22" t="s">
        <v>41</v>
      </c>
      <c r="B14" s="25">
        <v>50723.173799999997</v>
      </c>
      <c r="C14" s="25">
        <v>36137.20377</v>
      </c>
      <c r="D14" s="25"/>
      <c r="E14" s="25">
        <v>-2.0300000000000001E-3</v>
      </c>
      <c r="F14" s="25">
        <v>400.76771000000002</v>
      </c>
      <c r="G14" s="25">
        <v>-206.25001</v>
      </c>
      <c r="H14" s="25">
        <v>300</v>
      </c>
      <c r="I14" s="25"/>
      <c r="J14" s="25">
        <v>19150</v>
      </c>
      <c r="K14" s="25">
        <v>434.30545999999998</v>
      </c>
      <c r="L14" s="25">
        <v>305.64600000000002</v>
      </c>
      <c r="M14" s="25"/>
      <c r="N14" s="25"/>
      <c r="O14" s="25">
        <v>-427.2</v>
      </c>
      <c r="P14" s="44">
        <v>106817.6447</v>
      </c>
      <c r="Q14" s="40"/>
      <c r="R14" s="40"/>
      <c r="S14" s="40"/>
      <c r="T14" s="40"/>
    </row>
    <row r="15" spans="1:20" x14ac:dyDescent="0.25">
      <c r="B15" s="41"/>
      <c r="C15" s="41"/>
      <c r="D15" s="41"/>
      <c r="E15" s="41"/>
      <c r="F15" s="41"/>
      <c r="G15" s="41"/>
      <c r="H15" s="41"/>
      <c r="I15" s="41"/>
      <c r="J15" s="41"/>
      <c r="K15" s="41"/>
      <c r="L15" s="41"/>
      <c r="M15" s="41"/>
      <c r="N15" s="41"/>
      <c r="O15" s="41"/>
      <c r="P15" s="41"/>
    </row>
    <row r="16" spans="1:20" x14ac:dyDescent="0.25">
      <c r="A16" s="36" t="s">
        <v>30</v>
      </c>
      <c r="B16" s="45">
        <f>Учреждения!B77+'Муниципальные районы'!P14</f>
        <v>1992005.7255800001</v>
      </c>
      <c r="C16" s="41"/>
      <c r="D16" s="41"/>
      <c r="E16" s="41"/>
      <c r="F16" s="41"/>
      <c r="G16" s="41"/>
      <c r="H16" s="41"/>
      <c r="I16" s="41"/>
      <c r="J16" s="41"/>
      <c r="K16" s="41"/>
      <c r="L16" s="41"/>
      <c r="M16" s="41"/>
      <c r="N16" s="41"/>
      <c r="O16" s="41"/>
      <c r="P16" s="41"/>
    </row>
    <row r="17" spans="1:16" ht="32.25" customHeight="1" x14ac:dyDescent="0.25">
      <c r="A17" s="36" t="str">
        <f>CONCATENATE("Остатки бюджетных средств на ",C2,"г.")</f>
        <v>Остатки бюджетных средств на 29.11.2019г.</v>
      </c>
      <c r="B17" s="45">
        <v>1650480</v>
      </c>
      <c r="C17" s="41"/>
      <c r="D17" s="41"/>
      <c r="E17" s="41"/>
      <c r="F17" s="41"/>
      <c r="G17" s="41"/>
      <c r="H17" s="41"/>
      <c r="I17" s="41"/>
      <c r="J17" s="41"/>
      <c r="K17" s="41"/>
      <c r="L17" s="41"/>
      <c r="M17" s="41"/>
      <c r="N17" s="41"/>
      <c r="O17" s="41"/>
      <c r="P17" s="41"/>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2019-12-02T03:58:31Z</dcterms:modified>
</cp:coreProperties>
</file>