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Учреждения!$44:$45</definedName>
    <definedName name="_xlnm.Print_Area" localSheetId="1">'Муниципальные районы'!$A$1:$P$27</definedName>
    <definedName name="_xlnm.Print_Area" localSheetId="0">Учреждения!$A$1:$E$86</definedName>
  </definedNames>
  <calcPr calcId="162913"/>
</workbook>
</file>

<file path=xl/calcChain.xml><?xml version="1.0" encoding="utf-8"?>
<calcChain xmlns="http://schemas.openxmlformats.org/spreadsheetml/2006/main">
  <c r="E8" i="1" l="1"/>
  <c r="E42" i="1"/>
  <c r="E9" i="1"/>
  <c r="B25" i="2"/>
  <c r="A2" i="2" l="1"/>
  <c r="B2" i="2" s="1"/>
  <c r="C2" i="2" s="1"/>
  <c r="A2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<sst xmlns="http://schemas.openxmlformats.org/spreadsheetml/2006/main" count="125" uniqueCount="123">
  <si>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</si>
  <si>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</si>
  <si>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</si>
  <si>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</si>
  <si>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</si>
  <si>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</si>
  <si>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</si>
  <si>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</si>
  <si>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</si>
  <si>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</si>
  <si>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</si>
  <si>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</si>
  <si>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</si>
  <si>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</si>
  <si>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</si>
  <si>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</si>
  <si>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</si>
  <si>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</si>
  <si>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</si>
  <si>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</si>
  <si>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</si>
  <si>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</si>
  <si>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</si>
  <si>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</si>
  <si>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</si>
  <si>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</si>
  <si>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</si>
  <si>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</si>
  <si>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</si>
  <si>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</si>
  <si>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</si>
  <si>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</si>
  <si>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</si>
  <si>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</si>
  <si>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</si>
  <si>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</si>
  <si>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</si>
  <si>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</si>
  <si>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</si>
  <si>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</si>
  <si>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</si>
  <si>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</si>
  <si>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</si>
  <si>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</si>
  <si>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</si>
  <si>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</si>
  <si>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</si>
  <si>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</si>
  <si>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</si>
  <si>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программ формирования современной городской среды</t>
  </si>
  <si>
    <t>Всего:</t>
  </si>
  <si>
    <t>19.12.2019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</si>
  <si>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</si>
  <si>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</si>
  <si>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</si>
  <si>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</si>
  <si>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</si>
  <si>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</si>
  <si>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</si>
  <si>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</si>
  <si>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</si>
  <si>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</si>
  <si>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</si>
  <si>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</si>
  <si>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</si>
  <si>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</si>
  <si>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</si>
  <si>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</si>
  <si>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</si>
  <si>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</si>
  <si>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</si>
  <si>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</si>
  <si>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</si>
  <si>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</si>
  <si>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</si>
  <si>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</si>
  <si>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</si>
  <si>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</si>
  <si>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</si>
  <si>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</si>
  <si>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</si>
  <si>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</si>
  <si>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</si>
  <si>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</si>
  <si>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</si>
  <si>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</si>
  <si>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</si>
  <si>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</si>
  <si>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</si>
  <si>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</si>
  <si>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ИТОГО</t>
  </si>
  <si>
    <t>13.12.2019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</si>
  <si>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</si>
  <si>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</si>
  <si>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</si>
  <si>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</si>
  <si>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</si>
  <si>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 xml:space="preserve"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</si>
  <si>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</si>
  <si>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</si>
  <si>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</si>
  <si>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Субсидия бюджетам субъектов Российской Федерации на поддержку отрасли культуры</t>
  </si>
  <si>
    <t xml:space="preserve"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</si>
  <si>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Субсидии бюджетам субъектов Российской Федерации за счет средств резервного фонда Правительства Российской Федерации 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</si>
  <si>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</si>
  <si>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</si>
  <si>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</si>
  <si>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</si>
  <si>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</si>
  <si>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</si>
  <si>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</si>
  <si>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</si>
  <si>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</si>
  <si>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</si>
  <si>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</si>
  <si>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</si>
  <si>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Межбюджетные трансферты, передаваемые бюджетам субъектов Российской Федерации на выплату региональной доплаты к пенсии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</si>
  <si>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</si>
  <si>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 xml:space="preserve"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 </t>
  </si>
  <si>
    <t xml:space="preserve">Межбюджетные трансферты, передаваемые бюджетам субъектов Российской Федерации на приобретение автотранспорта </t>
  </si>
  <si>
    <t xml:space="preserve"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</si>
  <si>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</si>
  <si>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Межбюджетные трансферты, передаваемые бюджетам субъектов Российской Федерации на создание системы поддержки фермеров и развитие сельской кооперации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</si>
</sst>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100" zoomScaleSheetLayoutView="100" workbookViewId="0">
      <selection activeCell="E9" sqref="E9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91</v>
      </c>
      <c r="G1" s="38" t="str">
        <f>TEXT(F1,"[$-FC19]ДД ММММ")</f>
        <v>13 декабря</v>
      </c>
      <c r="H1" s="38" t="str">
        <f>TEXT(F1,"[$-FC19]ДД.ММ.ГГГ \г")</f>
        <v>13.12.2019 г</v>
      </c>
    </row>
    <row r="2" spans="1:9" ht="15.6" x14ac:dyDescent="0.3">
      <c r="A2" s="46" t="str">
        <f>CONCATENATE("с ",G1," по ",G2,"ода")</f>
        <v>с 13 декабря по 19 декабря 2019 года</v>
      </c>
      <c r="B2" s="46"/>
      <c r="C2" s="46"/>
      <c r="D2" s="46"/>
      <c r="E2" s="46"/>
      <c r="F2" s="37" t="s">
        <v>51</v>
      </c>
      <c r="G2" s="38" t="str">
        <f>TEXT(F2,"[$-FC19]ДД ММММ ГГГ \г")</f>
        <v>19 декабря 2019 г</v>
      </c>
      <c r="H2" s="38" t="str">
        <f>TEXT(F2,"[$-FC19]ДД.ММ.ГГГ \г")</f>
        <v>19.12.2019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13.12.2019 г.</v>
      </c>
      <c r="B5" s="48"/>
      <c r="C5" s="48"/>
      <c r="D5" s="49"/>
      <c r="E5" s="8">
        <v>1186990.5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E42-E9</f>
        <v>1032762.2227700001</v>
      </c>
    </row>
    <row r="9" spans="1:9" x14ac:dyDescent="0.25">
      <c r="A9" s="58" t="s">
        <v>4</v>
      </c>
      <c r="B9" s="57"/>
      <c r="C9" s="57"/>
      <c r="D9" s="57"/>
      <c r="E9" s="14">
        <f>SUM(E10:E41)</f>
        <v>278038.37999999995</v>
      </c>
    </row>
    <row r="10" spans="1:9" ht="29.4" customHeight="1" x14ac:dyDescent="0.25">
      <c r="A10" s="58" t="s">
        <v>92</v>
      </c>
      <c r="B10" s="57"/>
      <c r="C10" s="57"/>
      <c r="D10" s="57"/>
      <c r="E10" s="14">
        <v>36166</v>
      </c>
    </row>
    <row r="11" spans="1:9" ht="27" customHeight="1" x14ac:dyDescent="0.25">
      <c r="A11" s="58" t="s">
        <v>93</v>
      </c>
      <c r="B11" s="57"/>
      <c r="C11" s="57"/>
      <c r="D11" s="57"/>
      <c r="E11" s="14">
        <v>22356.400000000001</v>
      </c>
    </row>
    <row r="12" spans="1:9" ht="26.4" customHeight="1" x14ac:dyDescent="0.25">
      <c r="A12" s="58" t="s">
        <v>94</v>
      </c>
      <c r="B12" s="57"/>
      <c r="C12" s="57"/>
      <c r="D12" s="57"/>
      <c r="E12" s="14">
        <v>3214.57</v>
      </c>
    </row>
    <row r="13" spans="1:9" ht="57" customHeight="1" x14ac:dyDescent="0.25">
      <c r="A13" s="58" t="s">
        <v>95</v>
      </c>
      <c r="B13" s="57"/>
      <c r="C13" s="57"/>
      <c r="D13" s="57"/>
      <c r="E13" s="14">
        <v>900</v>
      </c>
    </row>
    <row r="14" spans="1:9" ht="28.8" customHeight="1" x14ac:dyDescent="0.25">
      <c r="A14" s="58" t="s">
        <v>96</v>
      </c>
      <c r="B14" s="57"/>
      <c r="C14" s="57"/>
      <c r="D14" s="57"/>
      <c r="E14" s="14">
        <v>587.49</v>
      </c>
    </row>
    <row r="15" spans="1:9" ht="27" customHeight="1" x14ac:dyDescent="0.25">
      <c r="A15" s="58" t="s">
        <v>96</v>
      </c>
      <c r="B15" s="57"/>
      <c r="C15" s="57"/>
      <c r="D15" s="57"/>
      <c r="E15" s="14">
        <v>9.85</v>
      </c>
    </row>
    <row r="16" spans="1:9" ht="42" customHeight="1" x14ac:dyDescent="0.25">
      <c r="A16" s="58" t="s">
        <v>97</v>
      </c>
      <c r="B16" s="57"/>
      <c r="C16" s="57"/>
      <c r="D16" s="57"/>
      <c r="E16" s="14">
        <v>15.55</v>
      </c>
    </row>
    <row r="17" spans="1:5" ht="28.8" customHeight="1" x14ac:dyDescent="0.25">
      <c r="A17" s="58" t="s">
        <v>98</v>
      </c>
      <c r="B17" s="57"/>
      <c r="C17" s="57"/>
      <c r="D17" s="57"/>
      <c r="E17" s="14">
        <v>640</v>
      </c>
    </row>
    <row r="18" spans="1:5" ht="30" customHeight="1" x14ac:dyDescent="0.25">
      <c r="A18" s="58" t="s">
        <v>99</v>
      </c>
      <c r="B18" s="57"/>
      <c r="C18" s="57"/>
      <c r="D18" s="57"/>
      <c r="E18" s="14">
        <v>95</v>
      </c>
    </row>
    <row r="19" spans="1:5" ht="29.4" customHeight="1" x14ac:dyDescent="0.25">
      <c r="A19" s="58" t="s">
        <v>100</v>
      </c>
      <c r="B19" s="57"/>
      <c r="C19" s="57"/>
      <c r="D19" s="57"/>
      <c r="E19" s="14">
        <v>40.950000000000003</v>
      </c>
    </row>
    <row r="20" spans="1:5" ht="15" customHeight="1" x14ac:dyDescent="0.25">
      <c r="A20" s="58" t="s">
        <v>101</v>
      </c>
      <c r="B20" s="57"/>
      <c r="C20" s="57"/>
      <c r="D20" s="57"/>
      <c r="E20" s="14">
        <v>7067.05</v>
      </c>
    </row>
    <row r="21" spans="1:5" ht="28.2" customHeight="1" x14ac:dyDescent="0.25">
      <c r="A21" s="58" t="s">
        <v>102</v>
      </c>
      <c r="B21" s="57"/>
      <c r="C21" s="57"/>
      <c r="D21" s="57"/>
      <c r="E21" s="14">
        <v>19013.080000000002</v>
      </c>
    </row>
    <row r="22" spans="1:5" ht="27" customHeight="1" x14ac:dyDescent="0.25">
      <c r="A22" s="58" t="s">
        <v>103</v>
      </c>
      <c r="B22" s="57"/>
      <c r="C22" s="57"/>
      <c r="D22" s="57"/>
      <c r="E22" s="14">
        <v>4274.3900000000003</v>
      </c>
    </row>
    <row r="23" spans="1:5" ht="25.8" customHeight="1" x14ac:dyDescent="0.25">
      <c r="A23" s="58" t="s">
        <v>104</v>
      </c>
      <c r="B23" s="57"/>
      <c r="C23" s="57"/>
      <c r="D23" s="57"/>
      <c r="E23" s="14">
        <v>645.04</v>
      </c>
    </row>
    <row r="24" spans="1:5" ht="29.4" customHeight="1" x14ac:dyDescent="0.25">
      <c r="A24" s="58" t="s">
        <v>105</v>
      </c>
      <c r="B24" s="57"/>
      <c r="C24" s="57"/>
      <c r="D24" s="57"/>
      <c r="E24" s="14">
        <v>25.08</v>
      </c>
    </row>
    <row r="25" spans="1:5" ht="27" customHeight="1" x14ac:dyDescent="0.25">
      <c r="A25" s="58" t="s">
        <v>106</v>
      </c>
      <c r="B25" s="57"/>
      <c r="C25" s="57"/>
      <c r="D25" s="57"/>
      <c r="E25" s="14">
        <v>128.09</v>
      </c>
    </row>
    <row r="26" spans="1:5" ht="28.8" customHeight="1" x14ac:dyDescent="0.25">
      <c r="A26" s="58" t="s">
        <v>107</v>
      </c>
      <c r="B26" s="57"/>
      <c r="C26" s="57"/>
      <c r="D26" s="57"/>
      <c r="E26" s="14">
        <v>5379.89</v>
      </c>
    </row>
    <row r="27" spans="1:5" ht="27.6" customHeight="1" x14ac:dyDescent="0.25">
      <c r="A27" s="58" t="s">
        <v>108</v>
      </c>
      <c r="B27" s="57"/>
      <c r="C27" s="57"/>
      <c r="D27" s="57"/>
      <c r="E27" s="14">
        <v>33.53</v>
      </c>
    </row>
    <row r="28" spans="1:5" ht="28.8" customHeight="1" x14ac:dyDescent="0.25">
      <c r="A28" s="58" t="s">
        <v>109</v>
      </c>
      <c r="B28" s="57"/>
      <c r="C28" s="57"/>
      <c r="D28" s="57"/>
      <c r="E28" s="14">
        <v>0.73</v>
      </c>
    </row>
    <row r="29" spans="1:5" ht="28.2" customHeight="1" x14ac:dyDescent="0.25">
      <c r="A29" s="58" t="s">
        <v>110</v>
      </c>
      <c r="B29" s="57"/>
      <c r="C29" s="57"/>
      <c r="D29" s="57"/>
      <c r="E29" s="14">
        <v>2370.65</v>
      </c>
    </row>
    <row r="30" spans="1:5" ht="28.2" customHeight="1" x14ac:dyDescent="0.25">
      <c r="A30" s="58" t="s">
        <v>111</v>
      </c>
      <c r="B30" s="57"/>
      <c r="C30" s="57"/>
      <c r="D30" s="57"/>
      <c r="E30" s="14">
        <v>5981.33</v>
      </c>
    </row>
    <row r="31" spans="1:5" ht="13.2" customHeight="1" x14ac:dyDescent="0.25">
      <c r="A31" s="58" t="s">
        <v>112</v>
      </c>
      <c r="B31" s="57"/>
      <c r="C31" s="57"/>
      <c r="D31" s="57"/>
      <c r="E31" s="14">
        <v>9139.2099999999991</v>
      </c>
    </row>
    <row r="32" spans="1:5" ht="13.8" customHeight="1" x14ac:dyDescent="0.25">
      <c r="A32" s="58" t="s">
        <v>113</v>
      </c>
      <c r="B32" s="57"/>
      <c r="C32" s="57"/>
      <c r="D32" s="57"/>
      <c r="E32" s="14">
        <v>1005.62</v>
      </c>
    </row>
    <row r="33" spans="1:6" ht="25.8" customHeight="1" x14ac:dyDescent="0.25">
      <c r="A33" s="58" t="s">
        <v>114</v>
      </c>
      <c r="B33" s="57"/>
      <c r="C33" s="57"/>
      <c r="D33" s="57"/>
      <c r="E33" s="14">
        <v>1228.1400000000001</v>
      </c>
    </row>
    <row r="34" spans="1:6" ht="29.4" customHeight="1" x14ac:dyDescent="0.25">
      <c r="A34" s="58" t="s">
        <v>115</v>
      </c>
      <c r="B34" s="57"/>
      <c r="C34" s="57"/>
      <c r="D34" s="57"/>
      <c r="E34" s="14">
        <v>278.52</v>
      </c>
    </row>
    <row r="35" spans="1:6" ht="28.2" customHeight="1" x14ac:dyDescent="0.25">
      <c r="A35" s="58" t="s">
        <v>116</v>
      </c>
      <c r="B35" s="57"/>
      <c r="C35" s="57"/>
      <c r="D35" s="57"/>
      <c r="E35" s="14">
        <v>50143.95</v>
      </c>
    </row>
    <row r="36" spans="1:6" ht="28.2" customHeight="1" x14ac:dyDescent="0.25">
      <c r="A36" s="58" t="s">
        <v>117</v>
      </c>
      <c r="B36" s="57"/>
      <c r="C36" s="57"/>
      <c r="D36" s="57"/>
      <c r="E36" s="14">
        <v>187.74</v>
      </c>
    </row>
    <row r="37" spans="1:6" ht="56.4" customHeight="1" x14ac:dyDescent="0.25">
      <c r="A37" s="58" t="s">
        <v>118</v>
      </c>
      <c r="B37" s="57"/>
      <c r="C37" s="57"/>
      <c r="D37" s="57"/>
      <c r="E37" s="14">
        <v>64782.29</v>
      </c>
    </row>
    <row r="38" spans="1:6" ht="13.8" customHeight="1" x14ac:dyDescent="0.25">
      <c r="A38" s="58" t="s">
        <v>119</v>
      </c>
      <c r="B38" s="57"/>
      <c r="C38" s="57"/>
      <c r="D38" s="57"/>
      <c r="E38" s="14">
        <v>2208.9</v>
      </c>
    </row>
    <row r="39" spans="1:6" ht="27.6" customHeight="1" x14ac:dyDescent="0.25">
      <c r="A39" s="58" t="s">
        <v>120</v>
      </c>
      <c r="B39" s="57"/>
      <c r="C39" s="57"/>
      <c r="D39" s="57"/>
      <c r="E39" s="14">
        <v>709.46</v>
      </c>
    </row>
    <row r="40" spans="1:6" ht="28.2" customHeight="1" x14ac:dyDescent="0.25">
      <c r="A40" s="58" t="s">
        <v>121</v>
      </c>
      <c r="B40" s="57"/>
      <c r="C40" s="57"/>
      <c r="D40" s="57"/>
      <c r="E40" s="14">
        <v>33700.699999999997</v>
      </c>
    </row>
    <row r="41" spans="1:6" ht="30" customHeight="1" x14ac:dyDescent="0.25">
      <c r="A41" s="58" t="s">
        <v>122</v>
      </c>
      <c r="B41" s="57"/>
      <c r="C41" s="57"/>
      <c r="D41" s="57"/>
      <c r="E41" s="14">
        <v>5709.18</v>
      </c>
    </row>
    <row r="42" spans="1:6" x14ac:dyDescent="0.25">
      <c r="A42" s="50" t="s">
        <v>5</v>
      </c>
      <c r="B42" s="51"/>
      <c r="C42" s="51"/>
      <c r="D42" s="51"/>
      <c r="E42" s="13">
        <f>'Муниципальные районы'!B26-Учреждения!E5+'Муниципальные районы'!B25</f>
        <v>1310800.60277</v>
      </c>
    </row>
    <row r="43" spans="1:6" x14ac:dyDescent="0.25">
      <c r="A43" s="15"/>
      <c r="B43" s="16"/>
      <c r="C43" s="16"/>
      <c r="D43" s="6"/>
      <c r="E43" s="17"/>
    </row>
    <row r="44" spans="1:6" x14ac:dyDescent="0.25">
      <c r="A44" s="52" t="s">
        <v>14</v>
      </c>
      <c r="B44" s="54" t="s">
        <v>6</v>
      </c>
      <c r="C44" s="55" t="s">
        <v>7</v>
      </c>
      <c r="D44" s="55"/>
      <c r="E44" s="55"/>
    </row>
    <row r="45" spans="1:6" ht="82.8" x14ac:dyDescent="0.25">
      <c r="A45" s="53"/>
      <c r="B45" s="54"/>
      <c r="C45" s="18" t="s">
        <v>8</v>
      </c>
      <c r="D45" s="18" t="s">
        <v>9</v>
      </c>
      <c r="E45" s="18" t="s">
        <v>10</v>
      </c>
    </row>
    <row r="46" spans="1:6" x14ac:dyDescent="0.25">
      <c r="A46" s="19" t="s">
        <v>52</v>
      </c>
      <c r="B46" s="42">
        <v>2184.5605300000002</v>
      </c>
      <c r="C46" s="42"/>
      <c r="D46" s="42"/>
      <c r="E46" s="42"/>
      <c r="F46" s="41"/>
    </row>
    <row r="47" spans="1:6" x14ac:dyDescent="0.25">
      <c r="A47" s="19" t="s">
        <v>53</v>
      </c>
      <c r="B47" s="42">
        <v>1742.029</v>
      </c>
      <c r="C47" s="42">
        <v>807</v>
      </c>
      <c r="D47" s="42">
        <v>935.029</v>
      </c>
      <c r="E47" s="42"/>
      <c r="F47" s="41"/>
    </row>
    <row r="48" spans="1:6" x14ac:dyDescent="0.25">
      <c r="A48" s="19" t="s">
        <v>54</v>
      </c>
      <c r="B48" s="42">
        <v>11237.424080000001</v>
      </c>
      <c r="C48" s="42">
        <v>3964.2934500000001</v>
      </c>
      <c r="D48" s="42">
        <v>951.02557000000002</v>
      </c>
      <c r="E48" s="42"/>
      <c r="F48" s="41"/>
    </row>
    <row r="49" spans="1:6" ht="27.6" x14ac:dyDescent="0.25">
      <c r="A49" s="19" t="s">
        <v>55</v>
      </c>
      <c r="B49" s="42">
        <v>29505.31796</v>
      </c>
      <c r="C49" s="42">
        <v>3455.1378199999999</v>
      </c>
      <c r="D49" s="42">
        <v>713.65823</v>
      </c>
      <c r="E49" s="42"/>
      <c r="F49" s="41"/>
    </row>
    <row r="50" spans="1:6" x14ac:dyDescent="0.25">
      <c r="A50" s="19" t="s">
        <v>56</v>
      </c>
      <c r="B50" s="42">
        <v>5334.1054599999998</v>
      </c>
      <c r="C50" s="42"/>
      <c r="D50" s="42"/>
      <c r="E50" s="42"/>
      <c r="F50" s="41"/>
    </row>
    <row r="51" spans="1:6" x14ac:dyDescent="0.25">
      <c r="A51" s="19" t="s">
        <v>57</v>
      </c>
      <c r="B51" s="42">
        <v>371.28</v>
      </c>
      <c r="C51" s="42"/>
      <c r="D51" s="42">
        <v>140</v>
      </c>
      <c r="E51" s="42"/>
      <c r="F51" s="41"/>
    </row>
    <row r="52" spans="1:6" ht="27.6" x14ac:dyDescent="0.25">
      <c r="A52" s="19" t="s">
        <v>58</v>
      </c>
      <c r="B52" s="42">
        <v>291153.31666999997</v>
      </c>
      <c r="C52" s="42">
        <v>4129.3673900000003</v>
      </c>
      <c r="D52" s="42">
        <v>1128.3900000000001</v>
      </c>
      <c r="E52" s="42"/>
      <c r="F52" s="41"/>
    </row>
    <row r="53" spans="1:6" x14ac:dyDescent="0.25">
      <c r="A53" s="19" t="s">
        <v>59</v>
      </c>
      <c r="B53" s="42">
        <v>34160.125180000003</v>
      </c>
      <c r="C53" s="42">
        <v>3018.32843</v>
      </c>
      <c r="D53" s="42"/>
      <c r="E53" s="42"/>
      <c r="F53" s="41"/>
    </row>
    <row r="54" spans="1:6" x14ac:dyDescent="0.25">
      <c r="A54" s="19" t="s">
        <v>60</v>
      </c>
      <c r="B54" s="42">
        <v>435899.18952000001</v>
      </c>
      <c r="C54" s="42"/>
      <c r="D54" s="42"/>
      <c r="E54" s="42"/>
      <c r="F54" s="41"/>
    </row>
    <row r="55" spans="1:6" x14ac:dyDescent="0.25">
      <c r="A55" s="19" t="s">
        <v>61</v>
      </c>
      <c r="B55" s="42">
        <v>16111.095170000001</v>
      </c>
      <c r="C55" s="42"/>
      <c r="D55" s="42"/>
      <c r="E55" s="42"/>
      <c r="F55" s="41"/>
    </row>
    <row r="56" spans="1:6" x14ac:dyDescent="0.25">
      <c r="A56" s="19" t="s">
        <v>62</v>
      </c>
      <c r="B56" s="42">
        <v>163063.14658999999</v>
      </c>
      <c r="C56" s="42">
        <v>10596.58387</v>
      </c>
      <c r="D56" s="42">
        <v>5098.9792699999998</v>
      </c>
      <c r="E56" s="42">
        <v>13717.81861</v>
      </c>
      <c r="F56" s="41"/>
    </row>
    <row r="57" spans="1:6" x14ac:dyDescent="0.25">
      <c r="A57" s="19" t="s">
        <v>63</v>
      </c>
      <c r="B57" s="42">
        <v>205047.54095</v>
      </c>
      <c r="C57" s="42">
        <v>637.71902</v>
      </c>
      <c r="D57" s="42">
        <v>275.95310000000001</v>
      </c>
      <c r="E57" s="42">
        <v>192438.79698000001</v>
      </c>
      <c r="F57" s="41"/>
    </row>
    <row r="58" spans="1:6" x14ac:dyDescent="0.25">
      <c r="A58" s="19" t="s">
        <v>64</v>
      </c>
      <c r="B58" s="42">
        <v>2641.9762300000002</v>
      </c>
      <c r="C58" s="42">
        <v>1098.2324900000001</v>
      </c>
      <c r="D58" s="42">
        <v>140.90942999999999</v>
      </c>
      <c r="E58" s="42"/>
      <c r="F58" s="41"/>
    </row>
    <row r="59" spans="1:6" ht="27.6" x14ac:dyDescent="0.25">
      <c r="A59" s="19" t="s">
        <v>65</v>
      </c>
      <c r="B59" s="42">
        <v>20130.863860000001</v>
      </c>
      <c r="C59" s="42">
        <v>15000</v>
      </c>
      <c r="D59" s="42"/>
      <c r="E59" s="42"/>
      <c r="F59" s="41"/>
    </row>
    <row r="60" spans="1:6" x14ac:dyDescent="0.25">
      <c r="A60" s="19" t="s">
        <v>66</v>
      </c>
      <c r="B60" s="42">
        <v>2853.2447299999999</v>
      </c>
      <c r="C60" s="42"/>
      <c r="D60" s="42"/>
      <c r="E60" s="42"/>
      <c r="F60" s="41"/>
    </row>
    <row r="61" spans="1:6" x14ac:dyDescent="0.25">
      <c r="A61" s="19" t="s">
        <v>67</v>
      </c>
      <c r="B61" s="42">
        <v>3927.4414999999999</v>
      </c>
      <c r="C61" s="42"/>
      <c r="D61" s="42"/>
      <c r="E61" s="42"/>
      <c r="F61" s="41"/>
    </row>
    <row r="62" spans="1:6" ht="27.6" x14ac:dyDescent="0.25">
      <c r="A62" s="19" t="s">
        <v>68</v>
      </c>
      <c r="B62" s="42">
        <v>12351.647220000001</v>
      </c>
      <c r="C62" s="42">
        <v>4499.1019999999999</v>
      </c>
      <c r="D62" s="42">
        <v>529.85807999999997</v>
      </c>
      <c r="E62" s="42">
        <v>4205.76361</v>
      </c>
      <c r="F62" s="41"/>
    </row>
    <row r="63" spans="1:6" x14ac:dyDescent="0.25">
      <c r="A63" s="19" t="s">
        <v>69</v>
      </c>
      <c r="B63" s="42">
        <v>2231.3026500000001</v>
      </c>
      <c r="C63" s="42">
        <v>144.08768000000001</v>
      </c>
      <c r="D63" s="42">
        <v>113.17878</v>
      </c>
      <c r="E63" s="42"/>
      <c r="F63" s="41"/>
    </row>
    <row r="64" spans="1:6" x14ac:dyDescent="0.25">
      <c r="A64" s="19" t="s">
        <v>70</v>
      </c>
      <c r="B64" s="42">
        <v>346513.53801000002</v>
      </c>
      <c r="C64" s="42"/>
      <c r="D64" s="42"/>
      <c r="E64" s="42"/>
      <c r="F64" s="41"/>
    </row>
    <row r="65" spans="1:6" x14ac:dyDescent="0.25">
      <c r="A65" s="19" t="s">
        <v>71</v>
      </c>
      <c r="B65" s="42">
        <v>2262.2313899999999</v>
      </c>
      <c r="C65" s="42"/>
      <c r="D65" s="42"/>
      <c r="E65" s="42"/>
      <c r="F65" s="41"/>
    </row>
    <row r="66" spans="1:6" x14ac:dyDescent="0.25">
      <c r="A66" s="19" t="s">
        <v>72</v>
      </c>
      <c r="B66" s="42">
        <v>20</v>
      </c>
      <c r="C66" s="42"/>
      <c r="D66" s="42"/>
      <c r="E66" s="42"/>
      <c r="F66" s="41"/>
    </row>
    <row r="67" spans="1:6" x14ac:dyDescent="0.25">
      <c r="A67" s="19" t="s">
        <v>73</v>
      </c>
      <c r="B67" s="42">
        <v>701.79719</v>
      </c>
      <c r="C67" s="42"/>
      <c r="D67" s="42"/>
      <c r="E67" s="42"/>
      <c r="F67" s="41"/>
    </row>
    <row r="68" spans="1:6" x14ac:dyDescent="0.25">
      <c r="A68" s="19" t="s">
        <v>74</v>
      </c>
      <c r="B68" s="42">
        <v>199.81632999999999</v>
      </c>
      <c r="C68" s="42">
        <v>99.10172</v>
      </c>
      <c r="D68" s="42">
        <v>100.71460999999999</v>
      </c>
      <c r="E68" s="42"/>
      <c r="F68" s="41"/>
    </row>
    <row r="69" spans="1:6" x14ac:dyDescent="0.25">
      <c r="A69" s="19" t="s">
        <v>75</v>
      </c>
      <c r="B69" s="42">
        <v>47.633000000000003</v>
      </c>
      <c r="C69" s="42"/>
      <c r="D69" s="42"/>
      <c r="E69" s="42"/>
      <c r="F69" s="41"/>
    </row>
    <row r="70" spans="1:6" x14ac:dyDescent="0.25">
      <c r="A70" s="19" t="s">
        <v>76</v>
      </c>
      <c r="B70" s="42">
        <v>20.850999999999999</v>
      </c>
      <c r="C70" s="42"/>
      <c r="D70" s="42"/>
      <c r="E70" s="42"/>
      <c r="F70" s="41"/>
    </row>
    <row r="71" spans="1:6" x14ac:dyDescent="0.25">
      <c r="A71" s="19" t="s">
        <v>77</v>
      </c>
      <c r="B71" s="42">
        <v>25.452929999999999</v>
      </c>
      <c r="C71" s="42"/>
      <c r="D71" s="42"/>
      <c r="E71" s="42"/>
      <c r="F71" s="41"/>
    </row>
    <row r="72" spans="1:6" x14ac:dyDescent="0.25">
      <c r="A72" s="19" t="s">
        <v>78</v>
      </c>
      <c r="B72" s="42">
        <v>196479.5778</v>
      </c>
      <c r="C72" s="42">
        <v>12000</v>
      </c>
      <c r="D72" s="42">
        <v>4000</v>
      </c>
      <c r="E72" s="42"/>
      <c r="F72" s="41"/>
    </row>
    <row r="73" spans="1:6" x14ac:dyDescent="0.25">
      <c r="A73" s="19" t="s">
        <v>79</v>
      </c>
      <c r="B73" s="42">
        <v>3802.0493099999999</v>
      </c>
      <c r="C73" s="42">
        <v>1815.29331</v>
      </c>
      <c r="D73" s="42">
        <v>336.2</v>
      </c>
      <c r="E73" s="42">
        <v>200</v>
      </c>
      <c r="F73" s="41"/>
    </row>
    <row r="74" spans="1:6" x14ac:dyDescent="0.25">
      <c r="A74" s="19" t="s">
        <v>80</v>
      </c>
      <c r="B74" s="42">
        <v>5068.5737099999997</v>
      </c>
      <c r="C74" s="42"/>
      <c r="D74" s="42"/>
      <c r="E74" s="42"/>
      <c r="F74" s="41"/>
    </row>
    <row r="75" spans="1:6" x14ac:dyDescent="0.25">
      <c r="A75" s="19" t="s">
        <v>81</v>
      </c>
      <c r="B75" s="42">
        <v>35136.355130000004</v>
      </c>
      <c r="C75" s="42">
        <v>-23</v>
      </c>
      <c r="D75" s="42">
        <v>1830.38274</v>
      </c>
      <c r="E75" s="42"/>
      <c r="F75" s="41"/>
    </row>
    <row r="76" spans="1:6" x14ac:dyDescent="0.25">
      <c r="A76" s="19" t="s">
        <v>82</v>
      </c>
      <c r="B76" s="42">
        <v>300</v>
      </c>
      <c r="C76" s="42">
        <v>300</v>
      </c>
      <c r="D76" s="42"/>
      <c r="E76" s="42"/>
      <c r="F76" s="41"/>
    </row>
    <row r="77" spans="1:6" x14ac:dyDescent="0.25">
      <c r="A77" s="19" t="s">
        <v>83</v>
      </c>
      <c r="B77" s="42">
        <v>224.38795999999999</v>
      </c>
      <c r="C77" s="42"/>
      <c r="D77" s="42"/>
      <c r="E77" s="42"/>
      <c r="F77" s="41"/>
    </row>
    <row r="78" spans="1:6" x14ac:dyDescent="0.25">
      <c r="A78" s="19" t="s">
        <v>84</v>
      </c>
      <c r="B78" s="42">
        <v>91236.737829999998</v>
      </c>
      <c r="C78" s="42"/>
      <c r="D78" s="42"/>
      <c r="E78" s="42"/>
      <c r="F78" s="41"/>
    </row>
    <row r="79" spans="1:6" x14ac:dyDescent="0.25">
      <c r="A79" s="19" t="s">
        <v>85</v>
      </c>
      <c r="B79" s="42">
        <v>1505.5555199999999</v>
      </c>
      <c r="C79" s="42"/>
      <c r="D79" s="42"/>
      <c r="E79" s="42"/>
      <c r="F79" s="41"/>
    </row>
    <row r="80" spans="1:6" x14ac:dyDescent="0.25">
      <c r="A80" s="19" t="s">
        <v>86</v>
      </c>
      <c r="B80" s="42">
        <v>5101.8795300000002</v>
      </c>
      <c r="C80" s="42"/>
      <c r="D80" s="42"/>
      <c r="E80" s="42"/>
      <c r="F80" s="41"/>
    </row>
    <row r="81" spans="1:6" x14ac:dyDescent="0.25">
      <c r="A81" s="19" t="s">
        <v>87</v>
      </c>
      <c r="B81" s="42">
        <v>108</v>
      </c>
      <c r="C81" s="42"/>
      <c r="D81" s="42"/>
      <c r="E81" s="42"/>
      <c r="F81" s="41"/>
    </row>
    <row r="82" spans="1:6" ht="27.6" x14ac:dyDescent="0.25">
      <c r="A82" s="19" t="s">
        <v>88</v>
      </c>
      <c r="B82" s="42">
        <v>266.01524999999998</v>
      </c>
      <c r="C82" s="42"/>
      <c r="D82" s="42"/>
      <c r="E82" s="42"/>
      <c r="F82" s="41"/>
    </row>
    <row r="83" spans="1:6" x14ac:dyDescent="0.25">
      <c r="A83" s="19" t="s">
        <v>89</v>
      </c>
      <c r="B83" s="42">
        <v>964.50886000000003</v>
      </c>
      <c r="C83" s="42"/>
      <c r="D83" s="42"/>
      <c r="E83" s="42"/>
      <c r="F83" s="41"/>
    </row>
    <row r="84" spans="1:6" x14ac:dyDescent="0.25">
      <c r="A84" s="20" t="s">
        <v>90</v>
      </c>
      <c r="B84" s="43">
        <v>1929930.5680499999</v>
      </c>
      <c r="C84" s="43">
        <v>61541.247179999998</v>
      </c>
      <c r="D84" s="43">
        <v>16294.27881</v>
      </c>
      <c r="E84" s="43">
        <v>210562.3792</v>
      </c>
      <c r="F84" s="41"/>
    </row>
    <row r="85" spans="1:6" x14ac:dyDescent="0.25">
      <c r="B85" s="41"/>
      <c r="C85" s="41"/>
      <c r="D85" s="41"/>
      <c r="E85" s="41"/>
    </row>
  </sheetData>
  <mergeCells count="42">
    <mergeCell ref="A40:D40"/>
    <mergeCell ref="A41:D41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6:D16"/>
    <mergeCell ref="A17:D17"/>
    <mergeCell ref="A18:D18"/>
    <mergeCell ref="A19:D19"/>
    <mergeCell ref="A1:E1"/>
    <mergeCell ref="A2:E2"/>
    <mergeCell ref="A5:D5"/>
    <mergeCell ref="A42:D42"/>
    <mergeCell ref="A44:A45"/>
    <mergeCell ref="B44:B45"/>
    <mergeCell ref="C44:E4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BreakPreview" topLeftCell="A19" zoomScaleNormal="100" zoomScaleSheetLayoutView="100" workbookViewId="0">
      <selection activeCell="B27" sqref="B27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3" style="31" customWidth="1"/>
    <col min="4" max="4" width="12.88671875" style="31" customWidth="1"/>
    <col min="5" max="5" width="13.21875" style="31" customWidth="1"/>
    <col min="6" max="6" width="13" style="31" customWidth="1"/>
    <col min="7" max="7" width="13.109375" style="31" customWidth="1"/>
    <col min="8" max="8" width="13.21875" style="31" customWidth="1"/>
    <col min="9" max="9" width="13.109375" style="31" customWidth="1"/>
    <col min="10" max="10" width="12.77734375" style="31" customWidth="1"/>
    <col min="11" max="11" width="11" style="31" customWidth="1"/>
    <col min="12" max="13" width="13" style="31" customWidth="1"/>
    <col min="14" max="15" width="13.33203125" style="31" customWidth="1"/>
    <col min="16" max="16" width="10.109375" style="31" customWidth="1"/>
    <col min="17" max="16384" width="8.77734375" style="31"/>
  </cols>
  <sheetData>
    <row r="1" spans="1:20" s="28" customFormat="1" ht="15.6" x14ac:dyDescent="0.3">
      <c r="A1" s="27" t="s">
        <v>51</v>
      </c>
      <c r="C1" s="29" t="s">
        <v>13</v>
      </c>
    </row>
    <row r="2" spans="1:20" x14ac:dyDescent="0.25">
      <c r="A2" s="30" t="str">
        <f>TEXT(EndData2,"[$-FC19]ДД.ММ.ГГГ")</f>
        <v>19.12.2019</v>
      </c>
      <c r="B2" s="30">
        <f>A2+1</f>
        <v>43819</v>
      </c>
      <c r="C2" s="26" t="str">
        <f>TEXT(B2,"[$-FC19]ДД.ММ.ГГГ")</f>
        <v>20.12.2019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>
        <v>5973.7350200000001</v>
      </c>
      <c r="M4" s="24"/>
      <c r="N4" s="24"/>
      <c r="O4" s="24"/>
      <c r="P4" s="44">
        <v>5973.7350200000001</v>
      </c>
      <c r="Q4" s="32"/>
      <c r="R4" s="32"/>
      <c r="S4" s="32"/>
      <c r="T4" s="32"/>
    </row>
    <row r="5" spans="1:20" ht="26.4" x14ac:dyDescent="0.25">
      <c r="A5" s="21" t="s">
        <v>32</v>
      </c>
      <c r="B5" s="24">
        <v>32169.55991</v>
      </c>
      <c r="C5" s="24">
        <v>50</v>
      </c>
      <c r="D5" s="24"/>
      <c r="E5" s="24"/>
      <c r="F5" s="24"/>
      <c r="G5" s="24"/>
      <c r="H5" s="24">
        <v>2916.8780000000002</v>
      </c>
      <c r="I5" s="24"/>
      <c r="J5" s="24"/>
      <c r="K5" s="24"/>
      <c r="L5" s="24"/>
      <c r="M5" s="24"/>
      <c r="N5" s="24">
        <v>1350</v>
      </c>
      <c r="O5" s="24"/>
      <c r="P5" s="44">
        <v>36486.437910000001</v>
      </c>
      <c r="Q5" s="32"/>
      <c r="R5" s="32"/>
      <c r="S5" s="32"/>
      <c r="T5" s="32"/>
    </row>
    <row r="6" spans="1:20" ht="66" x14ac:dyDescent="0.25">
      <c r="A6" s="21" t="s">
        <v>33</v>
      </c>
      <c r="B6" s="24">
        <v>7247.7391600000001</v>
      </c>
      <c r="C6" s="24">
        <v>30</v>
      </c>
      <c r="D6" s="24"/>
      <c r="E6" s="24"/>
      <c r="F6" s="24"/>
      <c r="G6" s="24"/>
      <c r="H6" s="24"/>
      <c r="I6" s="24"/>
      <c r="J6" s="24"/>
      <c r="K6" s="24"/>
      <c r="L6" s="24"/>
      <c r="M6" s="24">
        <v>2</v>
      </c>
      <c r="N6" s="24"/>
      <c r="O6" s="24"/>
      <c r="P6" s="44">
        <v>7279.7391600000001</v>
      </c>
      <c r="Q6" s="32"/>
      <c r="R6" s="32"/>
      <c r="S6" s="32"/>
      <c r="T6" s="32"/>
    </row>
    <row r="7" spans="1:20" ht="105.6" x14ac:dyDescent="0.25">
      <c r="A7" s="21" t="s">
        <v>34</v>
      </c>
      <c r="B7" s="24">
        <v>40300.125370000002</v>
      </c>
      <c r="C7" s="24">
        <v>299.94</v>
      </c>
      <c r="D7" s="24"/>
      <c r="E7" s="24"/>
      <c r="F7" s="24"/>
      <c r="G7" s="24"/>
      <c r="H7" s="24">
        <v>-1.0000000000000001E-5</v>
      </c>
      <c r="I7" s="24"/>
      <c r="J7" s="24">
        <v>5428.0950300000004</v>
      </c>
      <c r="K7" s="24">
        <v>473.51947000000001</v>
      </c>
      <c r="L7" s="24">
        <v>198.27549999999999</v>
      </c>
      <c r="M7" s="24"/>
      <c r="N7" s="24">
        <v>-425</v>
      </c>
      <c r="O7" s="24"/>
      <c r="P7" s="44">
        <v>46274.95536</v>
      </c>
      <c r="Q7" s="32"/>
      <c r="R7" s="32"/>
      <c r="S7" s="32"/>
      <c r="T7" s="32"/>
    </row>
    <row r="8" spans="1:20" ht="39.6" x14ac:dyDescent="0.25">
      <c r="A8" s="21" t="s">
        <v>35</v>
      </c>
      <c r="B8" s="24">
        <v>907.90251999999998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907.90251999999998</v>
      </c>
      <c r="Q8" s="32"/>
      <c r="R8" s="32"/>
      <c r="S8" s="32"/>
      <c r="T8" s="32"/>
    </row>
    <row r="9" spans="1:20" ht="79.2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>
        <v>99.804609999999997</v>
      </c>
      <c r="M9" s="24"/>
      <c r="N9" s="24"/>
      <c r="O9" s="24"/>
      <c r="P9" s="44">
        <v>99.804609999999997</v>
      </c>
      <c r="Q9" s="32"/>
      <c r="R9" s="32"/>
      <c r="S9" s="32"/>
      <c r="T9" s="32"/>
    </row>
    <row r="10" spans="1:20" ht="79.2" x14ac:dyDescent="0.25">
      <c r="A10" s="21" t="s">
        <v>37</v>
      </c>
      <c r="B10" s="24">
        <v>224.85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224.85</v>
      </c>
      <c r="Q10" s="32"/>
      <c r="R10" s="32"/>
      <c r="S10" s="32"/>
      <c r="T10" s="32"/>
    </row>
    <row r="11" spans="1:20" ht="316.8" x14ac:dyDescent="0.25">
      <c r="A11" s="21" t="s">
        <v>38</v>
      </c>
      <c r="B11" s="24">
        <v>61.545400000000001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v>957.98069999999996</v>
      </c>
      <c r="M11" s="24"/>
      <c r="N11" s="24"/>
      <c r="O11" s="24"/>
      <c r="P11" s="44">
        <v>1019.5261</v>
      </c>
      <c r="Q11" s="32"/>
      <c r="R11" s="32"/>
      <c r="S11" s="32"/>
      <c r="T11" s="32"/>
    </row>
    <row r="12" spans="1:20" ht="158.4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>
        <v>13633.404619999999</v>
      </c>
      <c r="M12" s="24"/>
      <c r="N12" s="24"/>
      <c r="O12" s="24"/>
      <c r="P12" s="44">
        <v>13633.404619999999</v>
      </c>
      <c r="Q12" s="32"/>
      <c r="R12" s="32"/>
      <c r="S12" s="32"/>
      <c r="T12" s="32"/>
    </row>
    <row r="13" spans="1:20" ht="92.4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>
        <v>8370.5562000000009</v>
      </c>
      <c r="M13" s="24"/>
      <c r="N13" s="24"/>
      <c r="O13" s="24"/>
      <c r="P13" s="44">
        <v>8370.5562000000009</v>
      </c>
      <c r="Q13" s="32"/>
      <c r="R13" s="32"/>
      <c r="S13" s="32"/>
      <c r="T13" s="32"/>
    </row>
    <row r="14" spans="1:20" ht="118.8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>
        <v>479.65627999999998</v>
      </c>
      <c r="M14" s="24"/>
      <c r="N14" s="24"/>
      <c r="O14" s="24"/>
      <c r="P14" s="44">
        <v>479.65627999999998</v>
      </c>
      <c r="Q14" s="32"/>
      <c r="R14" s="32"/>
      <c r="S14" s="32"/>
      <c r="T14" s="32"/>
    </row>
    <row r="15" spans="1:20" ht="118.8" x14ac:dyDescent="0.25">
      <c r="A15" s="21" t="s">
        <v>42</v>
      </c>
      <c r="B15" s="24">
        <v>9252.384</v>
      </c>
      <c r="C15" s="24"/>
      <c r="D15" s="24"/>
      <c r="E15" s="24"/>
      <c r="F15" s="24"/>
      <c r="G15" s="24"/>
      <c r="H15" s="24"/>
      <c r="I15" s="24"/>
      <c r="J15" s="24"/>
      <c r="K15" s="24"/>
      <c r="L15" s="24">
        <v>7714.2937300000003</v>
      </c>
      <c r="M15" s="24"/>
      <c r="N15" s="24"/>
      <c r="O15" s="24"/>
      <c r="P15" s="44">
        <v>16966.677729999999</v>
      </c>
      <c r="Q15" s="32"/>
      <c r="R15" s="32"/>
      <c r="S15" s="32"/>
      <c r="T15" s="32"/>
    </row>
    <row r="16" spans="1:20" ht="66" x14ac:dyDescent="0.25">
      <c r="A16" s="21" t="s">
        <v>43</v>
      </c>
      <c r="B16" s="24">
        <v>1000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1000</v>
      </c>
      <c r="Q16" s="32"/>
      <c r="R16" s="32"/>
      <c r="S16" s="32"/>
      <c r="T16" s="32"/>
    </row>
    <row r="17" spans="1:20" ht="92.4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>
        <v>203.37859</v>
      </c>
      <c r="M17" s="24"/>
      <c r="N17" s="24"/>
      <c r="O17" s="24"/>
      <c r="P17" s="44">
        <v>203.37859</v>
      </c>
      <c r="Q17" s="32"/>
      <c r="R17" s="32"/>
      <c r="S17" s="32"/>
      <c r="T17" s="32"/>
    </row>
    <row r="18" spans="1:20" ht="66" x14ac:dyDescent="0.25">
      <c r="A18" s="21" t="s">
        <v>45</v>
      </c>
      <c r="B18" s="24">
        <v>703.08184000000006</v>
      </c>
      <c r="C18" s="24"/>
      <c r="D18" s="24"/>
      <c r="E18" s="24">
        <v>1150.2</v>
      </c>
      <c r="F18" s="24"/>
      <c r="G18" s="24"/>
      <c r="H18" s="24"/>
      <c r="I18" s="24"/>
      <c r="J18" s="24"/>
      <c r="K18" s="24"/>
      <c r="L18" s="24"/>
      <c r="M18" s="24"/>
      <c r="N18" s="24">
        <v>850.24300000000005</v>
      </c>
      <c r="O18" s="24"/>
      <c r="P18" s="44">
        <v>2703.52484</v>
      </c>
      <c r="Q18" s="32"/>
      <c r="R18" s="32"/>
      <c r="S18" s="32"/>
      <c r="T18" s="32"/>
    </row>
    <row r="19" spans="1:20" ht="79.2" x14ac:dyDescent="0.25">
      <c r="A19" s="21" t="s">
        <v>46</v>
      </c>
      <c r="B19" s="24">
        <v>21.427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21.427</v>
      </c>
      <c r="Q19" s="32"/>
      <c r="R19" s="32"/>
      <c r="S19" s="32"/>
      <c r="T19" s="32"/>
    </row>
    <row r="20" spans="1:20" ht="52.8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>
        <v>36166</v>
      </c>
      <c r="K20" s="24"/>
      <c r="L20" s="24"/>
      <c r="M20" s="24"/>
      <c r="N20" s="24"/>
      <c r="O20" s="24"/>
      <c r="P20" s="44">
        <v>36166</v>
      </c>
      <c r="Q20" s="32"/>
      <c r="R20" s="32"/>
      <c r="S20" s="32"/>
      <c r="T20" s="32"/>
    </row>
    <row r="21" spans="1:20" ht="79.2" x14ac:dyDescent="0.25">
      <c r="A21" s="21" t="s">
        <v>48</v>
      </c>
      <c r="B21" s="24">
        <v>11138.1873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44">
        <v>11138.1873</v>
      </c>
      <c r="Q21" s="32"/>
      <c r="R21" s="32"/>
      <c r="S21" s="32"/>
      <c r="T21" s="32"/>
    </row>
    <row r="22" spans="1:20" ht="26.4" x14ac:dyDescent="0.25">
      <c r="A22" s="21" t="s">
        <v>49</v>
      </c>
      <c r="B22" s="24"/>
      <c r="C22" s="24"/>
      <c r="D22" s="24"/>
      <c r="E22" s="24"/>
      <c r="F22" s="24"/>
      <c r="G22" s="24"/>
      <c r="H22" s="24"/>
      <c r="I22" s="24"/>
      <c r="J22" s="24">
        <v>2702.1570000000002</v>
      </c>
      <c r="K22" s="24">
        <v>1160.9144799999999</v>
      </c>
      <c r="L22" s="24"/>
      <c r="M22" s="24"/>
      <c r="N22" s="24"/>
      <c r="O22" s="24"/>
      <c r="P22" s="44">
        <v>3863.0714800000001</v>
      </c>
      <c r="Q22" s="32"/>
      <c r="R22" s="32"/>
      <c r="S22" s="32"/>
      <c r="T22" s="32"/>
    </row>
    <row r="23" spans="1:20" x14ac:dyDescent="0.25">
      <c r="A23" s="22" t="s">
        <v>50</v>
      </c>
      <c r="B23" s="25">
        <v>103026.80250000001</v>
      </c>
      <c r="C23" s="25">
        <v>379.94</v>
      </c>
      <c r="D23" s="25"/>
      <c r="E23" s="25">
        <v>1150.2</v>
      </c>
      <c r="F23" s="25"/>
      <c r="G23" s="25"/>
      <c r="H23" s="25">
        <v>2916.87799</v>
      </c>
      <c r="I23" s="25"/>
      <c r="J23" s="25">
        <v>44296.252030000003</v>
      </c>
      <c r="K23" s="25">
        <v>1634.4339500000001</v>
      </c>
      <c r="L23" s="25">
        <v>37631.085249999996</v>
      </c>
      <c r="M23" s="25">
        <v>2</v>
      </c>
      <c r="N23" s="25">
        <v>1775.2429999999999</v>
      </c>
      <c r="O23" s="25"/>
      <c r="P23" s="44">
        <v>192812.83472000001</v>
      </c>
      <c r="Q23" s="40"/>
      <c r="R23" s="40"/>
      <c r="S23" s="40"/>
      <c r="T23" s="40"/>
    </row>
    <row r="24" spans="1:20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0" x14ac:dyDescent="0.25">
      <c r="A25" s="36" t="s">
        <v>30</v>
      </c>
      <c r="B25" s="45">
        <f>Учреждения!B84+'Муниципальные районы'!P23</f>
        <v>2122743.40277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0" ht="32.25" customHeight="1" x14ac:dyDescent="0.25">
      <c r="A26" s="36" t="str">
        <f>CONCATENATE("Остатки бюджетных средств на ",C2,"г.")</f>
        <v>Остатки бюджетных средств на 20.12.2019г.</v>
      </c>
      <c r="B26" s="45">
        <v>375047.7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2019-12-23T21:58:35Z</dcterms:modified>
</cp:coreProperties>
</file>